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diewirteschule365-my.sharepoint.com/personal/edithroebers_diewirteschule_de/Documents/01 DIE WIRTESCHULE/05 - SERVICE/02 - Erfolgsprogramme/Gründe dein Gastro-Business erfolgreich/Modul 2 - Dein Plan in Zahlen/"/>
    </mc:Choice>
  </mc:AlternateContent>
  <xr:revisionPtr revIDLastSave="274" documentId="13_ncr:1_{D3F1F333-AC92-654B-9252-609463B0082A}" xr6:coauthVersionLast="47" xr6:coauthVersionMax="47" xr10:uidLastSave="{956C3D04-9956-49A6-856D-2AF3FD6B7D9C}"/>
  <bookViews>
    <workbookView xWindow="-108" yWindow="-108" windowWidth="23256" windowHeight="12456" firstSheet="3" activeTab="4" xr2:uid="{00000000-000D-0000-FFFF-FFFF00000000}"/>
  </bookViews>
  <sheets>
    <sheet name="Einfluss auf den DB" sheetId="16" r:id="rId1"/>
    <sheet name="DB Planen1 Beispiel" sheetId="21" r:id="rId2"/>
    <sheet name="DB Planen2 Beispiel" sheetId="22" r:id="rId3"/>
    <sheet name="DB Planen1" sheetId="17" r:id="rId4"/>
    <sheet name="DB Planen2" sheetId="18" r:id="rId5"/>
    <sheet name="DB Planen1 ohne Formeln" sheetId="23" r:id="rId6"/>
    <sheet name="DB Planen2 ohne Formeln" sheetId="24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2" i="22" l="1"/>
  <c r="E15" i="21"/>
  <c r="D16" i="17"/>
  <c r="G16" i="17" s="1"/>
  <c r="D15" i="17"/>
  <c r="G15" i="17" s="1"/>
  <c r="D14" i="17"/>
  <c r="F14" i="17" s="1"/>
  <c r="D10" i="17"/>
  <c r="G10" i="17" s="1"/>
  <c r="D9" i="17"/>
  <c r="G9" i="17" s="1"/>
  <c r="D8" i="17"/>
  <c r="D11" i="17" s="1"/>
  <c r="E17" i="17"/>
  <c r="C4" i="18" s="1"/>
  <c r="B17" i="17"/>
  <c r="E11" i="17"/>
  <c r="C3" i="18" s="1"/>
  <c r="B11" i="17"/>
  <c r="D3" i="17"/>
  <c r="G3" i="17" s="1"/>
  <c r="D4" i="17"/>
  <c r="G4" i="17" s="1"/>
  <c r="D2" i="17"/>
  <c r="F2" i="17" s="1"/>
  <c r="D4" i="22"/>
  <c r="D3" i="22"/>
  <c r="C4" i="22"/>
  <c r="C3" i="22"/>
  <c r="B4" i="22"/>
  <c r="B3" i="22"/>
  <c r="D17" i="21"/>
  <c r="B17" i="21"/>
  <c r="E16" i="21"/>
  <c r="C16" i="21"/>
  <c r="F16" i="21" s="1"/>
  <c r="G16" i="21" s="1"/>
  <c r="C15" i="21"/>
  <c r="F15" i="21" s="1"/>
  <c r="G15" i="21" s="1"/>
  <c r="C14" i="21"/>
  <c r="F14" i="21" s="1"/>
  <c r="D11" i="21"/>
  <c r="B11" i="21"/>
  <c r="C10" i="21"/>
  <c r="E10" i="21" s="1"/>
  <c r="C9" i="21"/>
  <c r="E9" i="21" s="1"/>
  <c r="C8" i="21"/>
  <c r="F8" i="21" s="1"/>
  <c r="D5" i="21"/>
  <c r="C2" i="22" s="1"/>
  <c r="B5" i="21"/>
  <c r="C4" i="21"/>
  <c r="C3" i="21"/>
  <c r="E3" i="21" s="1"/>
  <c r="C2" i="21"/>
  <c r="F2" i="21" s="1"/>
  <c r="E5" i="17"/>
  <c r="C2" i="18" s="1"/>
  <c r="B5" i="17"/>
  <c r="D17" i="16"/>
  <c r="E17" i="16" s="1"/>
  <c r="C17" i="16"/>
  <c r="B17" i="16"/>
  <c r="E16" i="16"/>
  <c r="C16" i="16"/>
  <c r="F16" i="16" s="1"/>
  <c r="G16" i="16" s="1"/>
  <c r="E14" i="16"/>
  <c r="C14" i="16"/>
  <c r="F14" i="16" s="1"/>
  <c r="D11" i="16"/>
  <c r="C11" i="16"/>
  <c r="B11" i="16"/>
  <c r="E10" i="16"/>
  <c r="C10" i="16"/>
  <c r="F10" i="16" s="1"/>
  <c r="G10" i="16" s="1"/>
  <c r="E8" i="16"/>
  <c r="C8" i="16"/>
  <c r="F8" i="16" s="1"/>
  <c r="D5" i="16"/>
  <c r="C5" i="16"/>
  <c r="B5" i="16"/>
  <c r="E4" i="16"/>
  <c r="C4" i="16"/>
  <c r="F4" i="16" s="1"/>
  <c r="G4" i="16" s="1"/>
  <c r="E3" i="16"/>
  <c r="C3" i="16"/>
  <c r="F3" i="16" s="1"/>
  <c r="G3" i="16" s="1"/>
  <c r="E2" i="16"/>
  <c r="C2" i="16"/>
  <c r="F2" i="16" s="1"/>
  <c r="F4" i="21" l="1"/>
  <c r="E4" i="21"/>
  <c r="F11" i="17"/>
  <c r="F8" i="17"/>
  <c r="B3" i="18"/>
  <c r="G8" i="17"/>
  <c r="G11" i="17" s="1"/>
  <c r="D3" i="18" s="1"/>
  <c r="G14" i="17"/>
  <c r="G17" i="17" s="1"/>
  <c r="F15" i="17"/>
  <c r="F16" i="17"/>
  <c r="D17" i="17"/>
  <c r="B4" i="18" s="1"/>
  <c r="F9" i="17"/>
  <c r="F10" i="17"/>
  <c r="G2" i="17"/>
  <c r="G5" i="17" s="1"/>
  <c r="D2" i="18" s="1"/>
  <c r="C5" i="22"/>
  <c r="B11" i="22" s="1"/>
  <c r="F17" i="21"/>
  <c r="G14" i="21"/>
  <c r="C17" i="21"/>
  <c r="E17" i="21" s="1"/>
  <c r="E14" i="21"/>
  <c r="F10" i="21"/>
  <c r="G10" i="21" s="1"/>
  <c r="F9" i="21"/>
  <c r="G9" i="21" s="1"/>
  <c r="G8" i="21"/>
  <c r="E8" i="21"/>
  <c r="C11" i="21"/>
  <c r="F3" i="21"/>
  <c r="G3" i="21" s="1"/>
  <c r="G2" i="21"/>
  <c r="E2" i="21"/>
  <c r="C5" i="21"/>
  <c r="B2" i="22" s="1"/>
  <c r="B5" i="22" s="1"/>
  <c r="D6" i="22" s="1"/>
  <c r="C5" i="18"/>
  <c r="B11" i="18" s="1"/>
  <c r="D5" i="17"/>
  <c r="B2" i="18" s="1"/>
  <c r="F4" i="17"/>
  <c r="F3" i="17"/>
  <c r="F5" i="16"/>
  <c r="G2" i="16"/>
  <c r="F17" i="16"/>
  <c r="G14" i="16"/>
  <c r="F11" i="16"/>
  <c r="G8" i="16"/>
  <c r="F17" i="17" l="1"/>
  <c r="H17" i="17"/>
  <c r="D4" i="18"/>
  <c r="H5" i="17"/>
  <c r="H11" i="17"/>
  <c r="B5" i="18"/>
  <c r="B10" i="18" s="1"/>
  <c r="F5" i="17"/>
  <c r="B10" i="22"/>
  <c r="F11" i="21"/>
  <c r="F5" i="21"/>
  <c r="D2" i="22" s="1"/>
  <c r="D5" i="22" s="1"/>
  <c r="D5" i="18" l="1"/>
  <c r="B12" i="18"/>
  <c r="B14" i="18" s="1"/>
  <c r="B18" i="18"/>
  <c r="B19" i="18" s="1"/>
  <c r="B20" i="18" s="1"/>
  <c r="B14" i="22"/>
  <c r="B18" i="22"/>
  <c r="B19" i="22" s="1"/>
  <c r="B20" i="22" s="1"/>
  <c r="D6" i="18"/>
</calcChain>
</file>

<file path=xl/sharedStrings.xml><?xml version="1.0" encoding="utf-8"?>
<sst xmlns="http://schemas.openxmlformats.org/spreadsheetml/2006/main" count="312" uniqueCount="100">
  <si>
    <t>Produktbereich A</t>
  </si>
  <si>
    <t>VK brutto</t>
  </si>
  <si>
    <t>VK netto</t>
  </si>
  <si>
    <t>Variable Kosten €</t>
  </si>
  <si>
    <t>%</t>
  </si>
  <si>
    <t>Deckungs-beitrag €</t>
  </si>
  <si>
    <t>Bowl</t>
  </si>
  <si>
    <t>Infused Water</t>
  </si>
  <si>
    <t>Espresso - fair</t>
  </si>
  <si>
    <t>Durchschnittsbon</t>
  </si>
  <si>
    <t>Produkt</t>
  </si>
  <si>
    <t>Produktbereich A
Frühstück</t>
  </si>
  <si>
    <t>Anzahl Gäste</t>
  </si>
  <si>
    <t>Frühstück</t>
  </si>
  <si>
    <t>1.</t>
  </si>
  <si>
    <t xml:space="preserve">Teile dein geplanter Verkauf auf in max. 3 große Produktbereiche </t>
  </si>
  <si>
    <t>Kaffee</t>
  </si>
  <si>
    <t>z. B. Frühstück, Mittagessen, abendessen</t>
  </si>
  <si>
    <t>Orangensaft</t>
  </si>
  <si>
    <t>2.</t>
  </si>
  <si>
    <t>Plane, welche artikel pro Produktbereicht jeder Gast im Durchschnitt nimmt,</t>
  </si>
  <si>
    <t>Total pro Gast</t>
  </si>
  <si>
    <t>und trage sie in Spalte a ein, z. B. 1 Frühstück &amp; 1 Kaffee</t>
  </si>
  <si>
    <t>3.</t>
  </si>
  <si>
    <t>Trage den Durchschnitts Verkaufspreis pro artikel in Spalte B ein</t>
  </si>
  <si>
    <t>Produktbereich B
Mittagessen</t>
  </si>
  <si>
    <t>z. B. 1 Frühstück € 8,50, 1 Kaffee € 3</t>
  </si>
  <si>
    <t>Tagesgericht</t>
  </si>
  <si>
    <t>4.</t>
  </si>
  <si>
    <t xml:space="preserve">In Spalte C wird den netto VK berechnet. Es ist eine Formel hinterlegt, </t>
  </si>
  <si>
    <t>Softdrink</t>
  </si>
  <si>
    <t>mit einer Mehrwertsteuersatz von 19 %; Passe den Mwst-Satz oder berechne</t>
  </si>
  <si>
    <t>den netto VK manuell.</t>
  </si>
  <si>
    <t>5.</t>
  </si>
  <si>
    <t>Trage den durchschnittlichen, kalkulierten Wareneinsatz pro artikel in Spalte D ein.</t>
  </si>
  <si>
    <t>In Spalte E wird der WE in % ausgerechnet.</t>
  </si>
  <si>
    <t>Produktbereich C
abendessen</t>
  </si>
  <si>
    <t>6.</t>
  </si>
  <si>
    <t>In Spalte F wird der Deckungsbeitrag berechnet: netto Umsatz - Wareneinsatz</t>
  </si>
  <si>
    <t>Menü</t>
  </si>
  <si>
    <t>7.</t>
  </si>
  <si>
    <t>In Spalte G wird der Deckungsbeitrag in % berechnet.</t>
  </si>
  <si>
    <t>Wein / Bier</t>
  </si>
  <si>
    <t>8.</t>
  </si>
  <si>
    <r>
      <t>Trage in der Spalte H, in der Total Zeile die anzahl g</t>
    </r>
    <r>
      <rPr>
        <sz val="11"/>
        <color theme="1"/>
        <rFont val="Century Gothic"/>
        <family val="1"/>
      </rPr>
      <t>eplante Gäste für den Produktbereich ein</t>
    </r>
  </si>
  <si>
    <t>9.</t>
  </si>
  <si>
    <t xml:space="preserve">In der letzten Zeile wird der Total pro Gast in diesem Produktbereich addiert. </t>
  </si>
  <si>
    <t xml:space="preserve">10. </t>
  </si>
  <si>
    <t>Weiter mit DB Planen2</t>
  </si>
  <si>
    <t>Pro Tag</t>
  </si>
  <si>
    <t>Umsatz € netto</t>
  </si>
  <si>
    <t>Waren-einsatz</t>
  </si>
  <si>
    <t>DB</t>
  </si>
  <si>
    <t>Produktbereich B</t>
  </si>
  <si>
    <t>Produktbereich C</t>
  </si>
  <si>
    <t>Total</t>
  </si>
  <si>
    <t>Check</t>
  </si>
  <si>
    <t>Pro Monat</t>
  </si>
  <si>
    <t>Anzahl Betriebstage</t>
  </si>
  <si>
    <t>B9: Trage die anzahl Betriebstage pro Monat ein</t>
  </si>
  <si>
    <t>Umsatz</t>
  </si>
  <si>
    <t>B13: Trage die fixe Kosten pro Monat aus der Break Even Rechnung ein</t>
  </si>
  <si>
    <t>Wareneinsatz</t>
  </si>
  <si>
    <t>B14: Überprüfe, ob der Deckungsbeitrag ausreicht, um die fixe Kosten zu decken</t>
  </si>
  <si>
    <t>Deckungsbeitrag</t>
  </si>
  <si>
    <t>Fixe Kosten</t>
  </si>
  <si>
    <t>Gewinn / Verlust</t>
  </si>
  <si>
    <t>€ / Gast</t>
  </si>
  <si>
    <t>Umsatz netto</t>
  </si>
  <si>
    <t>Umsatz brutto</t>
  </si>
  <si>
    <t>Vergleiche den Wert mit der Break Even Rechnung</t>
  </si>
  <si>
    <t>MwSt %</t>
  </si>
  <si>
    <t>z. B. Frühstück, Mittagessen, Abendessen</t>
  </si>
  <si>
    <t>Sekt</t>
  </si>
  <si>
    <t>Plane, welche Artikel pro Produktbereicht jeder Gast im Durchschnitt nimmt,</t>
  </si>
  <si>
    <t>Trage den Verkaufspreis* pro artikel, der der Gast bereit ist zu zahlen in Spalte B ein</t>
  </si>
  <si>
    <t>Trage den aktuellen MwSt.-Satz ein (7 oder 19)</t>
  </si>
  <si>
    <t>In Spalte C wird den netto VK berechnet.</t>
  </si>
  <si>
    <t>Trage den kalkulierten Wareneinsatz* pro artikel in Spalte D ein.</t>
  </si>
  <si>
    <t>Trage in der Zeile TOTAL, Spalte H die anzahl geplante Gäste für den Produktbereich ein</t>
  </si>
  <si>
    <t>10.</t>
  </si>
  <si>
    <t>11.</t>
  </si>
  <si>
    <t xml:space="preserve">* gehe ggf. jeweils vom niedrigsten Verkaufspreis bzw. </t>
  </si>
  <si>
    <t>höchsten Wareneinsatz für den Artikel einer Warengruppe aus</t>
  </si>
  <si>
    <t>⬅️ ❓</t>
  </si>
  <si>
    <t xml:space="preserve">Übertrage pro Produktbereich </t>
  </si>
  <si>
    <t>den Umsatz, WE &amp; DB aus dem Blatt Planen1</t>
  </si>
  <si>
    <t>Berechne den Total Umsatz, WE &amp; DB</t>
  </si>
  <si>
    <t>Trage die anzahl Betriebstage pro Monat ein</t>
  </si>
  <si>
    <t>Berechne den Umsatz / Monat (Umsatz pro Tag x Anzahl Tage)</t>
  </si>
  <si>
    <t>Berechne den WE / Monat (WA pro Tag x Anzahl Tage)</t>
  </si>
  <si>
    <t>Berechne den DB / Monat (DB pro Tag x Anzahl Tage)</t>
  </si>
  <si>
    <t>Trage die fixe Kosten laut Break Even Rechnung ein</t>
  </si>
  <si>
    <t>⬅️ ❓     8.</t>
  </si>
  <si>
    <t>Berechne den voraussichtlichen Gewinn / Verlust (DB - fixe Kosten)</t>
  </si>
  <si>
    <t>Übernehme den Umsatz netto aus B10</t>
  </si>
  <si>
    <t>Berechne den brutto Umsatz (x 1,19%)</t>
  </si>
  <si>
    <t>Berechne den Durchschnittsbon (B19/Anzahl Gäste aus PLANEN1)</t>
  </si>
  <si>
    <t>12.</t>
  </si>
  <si>
    <t>Vergleiche den Durchschnittsbon mit der Break Even Rechnung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</si>
</sst>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9" x14ac:knownFonts="1">
    <font>
      <sz val="11"/>
      <color theme="1"/>
      <name val="Century Gothic"/>
      <family val="1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1"/>
      <name val="Century Gothic"/>
      <family val="1"/>
    </font>
    <font>
      <b/>
      <sz val="10"/>
      <color theme="1"/>
      <name val="Century Gothic"/>
      <family val="1"/>
    </font>
    <font>
      <sz val="11"/>
      <color theme="1"/>
      <name val="Century Gothic"/>
      <family val="1"/>
    </font>
    <font>
      <sz val="11"/>
      <color theme="0" tint="-0.249977111117893"/>
      <name val="Century Gothic"/>
      <family val="1"/>
    </font>
    <font>
      <sz val="8"/>
      <name val="Century Gothic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0099"/>
      </left>
      <right style="medium">
        <color rgb="FFCC0099"/>
      </right>
      <top style="medium">
        <color rgb="FFCC0099"/>
      </top>
      <bottom style="medium">
        <color rgb="FFCC0099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CC0099"/>
      </left>
      <right style="medium">
        <color rgb="FFCC0099"/>
      </right>
      <top/>
      <bottom style="medium">
        <color rgb="FFCC0099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36">
    <xf numFmtId="0" fontId="0" fillId="0" borderId="0">
      <alignment vertical="center"/>
    </xf>
    <xf numFmtId="0" fontId="1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9">
    <xf numFmtId="0" fontId="0" fillId="0" borderId="0" xfId="0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1" xfId="0" applyFont="1" applyBorder="1" applyAlignment="1">
      <alignment vertical="center" wrapText="1"/>
    </xf>
    <xf numFmtId="2" fontId="6" fillId="0" borderId="1" xfId="0" applyNumberFormat="1" applyFont="1" applyBorder="1" applyAlignment="1">
      <alignment horizontal="right" vertical="center" wrapText="1" indent="1"/>
    </xf>
    <xf numFmtId="1" fontId="6" fillId="0" borderId="1" xfId="0" applyNumberFormat="1" applyFont="1" applyBorder="1" applyAlignment="1">
      <alignment horizontal="right" vertical="center" wrapText="1" indent="1"/>
    </xf>
    <xf numFmtId="2" fontId="6" fillId="0" borderId="1" xfId="0" applyNumberFormat="1" applyFont="1" applyBorder="1" applyAlignment="1">
      <alignment horizontal="right" vertical="center" wrapText="1" indent="2"/>
    </xf>
    <xf numFmtId="0" fontId="6" fillId="0" borderId="0" xfId="0" applyFont="1" applyAlignment="1">
      <alignment horizontal="right" vertical="center"/>
    </xf>
    <xf numFmtId="0" fontId="6" fillId="0" borderId="1" xfId="0" applyFont="1" applyBorder="1">
      <alignment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vertical="center" wrapText="1"/>
    </xf>
    <xf numFmtId="0" fontId="4" fillId="0" borderId="0" xfId="0" applyFont="1">
      <alignment vertical="center"/>
    </xf>
    <xf numFmtId="3" fontId="7" fillId="0" borderId="0" xfId="0" applyNumberFormat="1" applyFont="1">
      <alignment vertical="center"/>
    </xf>
    <xf numFmtId="0" fontId="7" fillId="0" borderId="0" xfId="0" applyFont="1">
      <alignment vertical="center"/>
    </xf>
    <xf numFmtId="3" fontId="0" fillId="0" borderId="1" xfId="0" applyNumberFormat="1" applyBorder="1" applyAlignment="1">
      <alignment vertical="center" wrapText="1"/>
    </xf>
    <xf numFmtId="3" fontId="4" fillId="0" borderId="1" xfId="0" applyNumberFormat="1" applyFont="1" applyBorder="1" applyAlignment="1">
      <alignment vertical="center" wrapText="1"/>
    </xf>
    <xf numFmtId="3" fontId="0" fillId="0" borderId="1" xfId="0" applyNumberFormat="1" applyBorder="1">
      <alignment vertical="center"/>
    </xf>
    <xf numFmtId="164" fontId="0" fillId="0" borderId="1" xfId="0" applyNumberFormat="1" applyBorder="1">
      <alignment vertical="center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vertical="center" wrapText="1"/>
    </xf>
    <xf numFmtId="1" fontId="6" fillId="0" borderId="3" xfId="0" applyNumberFormat="1" applyFont="1" applyBorder="1" applyAlignment="1">
      <alignment horizontal="right" vertical="center" wrapText="1" indent="1"/>
    </xf>
    <xf numFmtId="0" fontId="4" fillId="0" borderId="5" xfId="0" applyFont="1" applyBorder="1" applyAlignment="1">
      <alignment horizontal="center" vertical="center" wrapText="1"/>
    </xf>
    <xf numFmtId="2" fontId="6" fillId="0" borderId="6" xfId="0" applyNumberFormat="1" applyFont="1" applyBorder="1" applyAlignment="1">
      <alignment horizontal="right" vertical="center" wrapText="1" indent="1"/>
    </xf>
    <xf numFmtId="2" fontId="6" fillId="0" borderId="4" xfId="0" applyNumberFormat="1" applyFont="1" applyBorder="1" applyAlignment="1">
      <alignment horizontal="right" vertical="center" wrapText="1" indent="1"/>
    </xf>
    <xf numFmtId="2" fontId="6" fillId="0" borderId="7" xfId="0" applyNumberFormat="1" applyFont="1" applyBorder="1" applyAlignment="1">
      <alignment horizontal="right" vertical="center" wrapText="1" indent="1"/>
    </xf>
    <xf numFmtId="1" fontId="6" fillId="0" borderId="4" xfId="0" applyNumberFormat="1" applyFont="1" applyBorder="1" applyAlignment="1">
      <alignment horizontal="right" vertical="center" wrapText="1" indent="1"/>
    </xf>
    <xf numFmtId="2" fontId="6" fillId="0" borderId="8" xfId="0" applyNumberFormat="1" applyFont="1" applyBorder="1" applyAlignment="1">
      <alignment horizontal="right" vertical="center" wrapText="1" indent="1"/>
    </xf>
    <xf numFmtId="1" fontId="6" fillId="0" borderId="2" xfId="0" applyNumberFormat="1" applyFont="1" applyBorder="1" applyAlignment="1">
      <alignment horizontal="right" vertical="center" wrapText="1" indent="1"/>
    </xf>
    <xf numFmtId="0" fontId="6" fillId="0" borderId="4" xfId="0" applyFont="1" applyBorder="1">
      <alignment vertical="center"/>
    </xf>
    <xf numFmtId="3" fontId="0" fillId="0" borderId="6" xfId="0" applyNumberFormat="1" applyBorder="1">
      <alignment vertical="center"/>
    </xf>
    <xf numFmtId="3" fontId="0" fillId="0" borderId="4" xfId="0" applyNumberFormat="1" applyBorder="1">
      <alignment vertical="center"/>
    </xf>
    <xf numFmtId="3" fontId="0" fillId="0" borderId="5" xfId="0" applyNumberFormat="1" applyBorder="1">
      <alignment vertical="center"/>
    </xf>
    <xf numFmtId="164" fontId="0" fillId="0" borderId="6" xfId="0" applyNumberFormat="1" applyBorder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36">
    <cellStyle name="Besuchter Hyperlink" xfId="23" builtinId="9" hidden="1"/>
    <cellStyle name="Besuchter Hyperlink" xfId="35" builtinId="9" hidden="1"/>
    <cellStyle name="Besuchter Hyperlink" xfId="29" builtinId="9" hidden="1"/>
    <cellStyle name="Besuchter Hyperlink" xfId="33" builtinId="9" hidden="1"/>
    <cellStyle name="Besuchter Hyperlink" xfId="25" builtinId="9" hidden="1"/>
    <cellStyle name="Besuchter Hyperlink" xfId="21" builtinId="9" hidden="1"/>
    <cellStyle name="Besuchter Hyperlink" xfId="31" builtinId="9" hidden="1"/>
    <cellStyle name="Besuchter Hyperlink" xfId="27" builtinId="9" hidden="1"/>
    <cellStyle name="Besuchter Hyperlink" xfId="19" builtinId="9" hidden="1"/>
    <cellStyle name="Besuchter Hyperlink" xfId="13" builtinId="9" hidden="1"/>
    <cellStyle name="Besuchter Hyperlink" xfId="3" builtinId="9" hidden="1"/>
    <cellStyle name="Besuchter Hyperlink" xfId="11" builtinId="9" hidden="1"/>
    <cellStyle name="Besuchter Hyperlink" xfId="17" builtinId="9" hidden="1"/>
    <cellStyle name="Besuchter Hyperlink" xfId="7" builtinId="9" hidden="1"/>
    <cellStyle name="Besuchter Hyperlink" xfId="15" builtinId="9" hidden="1"/>
    <cellStyle name="Besuchter Hyperlink" xfId="9" builtinId="9" hidden="1"/>
    <cellStyle name="Besuchter Hyperlink" xfId="5" builtinId="9" hidden="1"/>
    <cellStyle name="Link" xfId="26" builtinId="8" hidden="1"/>
    <cellStyle name="Link" xfId="20" builtinId="8" hidden="1"/>
    <cellStyle name="Link" xfId="14" builtinId="8" hidden="1"/>
    <cellStyle name="Link" xfId="22" builtinId="8" hidden="1"/>
    <cellStyle name="Link" xfId="18" builtinId="8" hidden="1"/>
    <cellStyle name="Link" xfId="2" builtinId="8" hidden="1"/>
    <cellStyle name="Link" xfId="32" builtinId="8" hidden="1"/>
    <cellStyle name="Link" xfId="12" builtinId="8" hidden="1"/>
    <cellStyle name="Link" xfId="24" builtinId="8" hidden="1"/>
    <cellStyle name="Link" xfId="30" builtinId="8" hidden="1"/>
    <cellStyle name="Link" xfId="8" builtinId="8" hidden="1"/>
    <cellStyle name="Link" xfId="4" builtinId="8" hidden="1"/>
    <cellStyle name="Link" xfId="34" builtinId="8" hidden="1"/>
    <cellStyle name="Link" xfId="16" builtinId="8" hidden="1"/>
    <cellStyle name="Link" xfId="6" builtinId="8" hidden="1"/>
    <cellStyle name="Link" xfId="28" builtinId="8" hidden="1"/>
    <cellStyle name="Link" xfId="10" builtinId="8" hidden="1"/>
    <cellStyle name="Standard" xfId="0" builtinId="0" customBuiltin="1"/>
    <cellStyle name="Standard 2" xfId="1" xr:uid="{00000000-0005-0000-0000-000024000000}"/>
  </cellStyles>
  <dxfs count="0"/>
  <tableStyles count="0" defaultTableStyle="TableStyleMedium2" defaultPivotStyle="PivotStyleLight16"/>
  <colors>
    <mruColors>
      <color rgb="FFCC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190500</xdr:colOff>
      <xdr:row>6</xdr:row>
      <xdr:rowOff>180975</xdr:rowOff>
    </xdr:from>
    <xdr:to>
      <xdr:col>11</xdr:col>
      <xdr:colOff>800100</xdr:colOff>
      <xdr:row>9</xdr:row>
      <xdr:rowOff>9525</xdr:rowOff>
    </xdr:to>
    <xdr:grpSp>
      <xdr:nvGrpSpPr>
        <xdr:cNvPr id="4" name="Gruppieren 3">
          <a:extLst>
            <a:ext uri="{FF2B5EF4-FFF2-40B4-BE49-F238E27FC236}">
              <a16:creationId xmlns:a16="http://schemas.microsoft.com/office/drawing/2014/main" id="{92894575-1990-364E-9A12-9A0F6949A6F8}"/>
            </a:ext>
          </a:extLst>
        </xdr:cNvPr>
        <xdr:cNvGrpSpPr/>
      </xdr:nvGrpSpPr>
      <xdr:grpSpPr>
        <a:xfrm>
          <a:off x="6606540" y="1819275"/>
          <a:ext cx="3931920" cy="712470"/>
          <a:chOff x="6642100" y="1828800"/>
          <a:chExt cx="2336799" cy="723900"/>
        </a:xfrm>
      </xdr:grpSpPr>
      <xdr:sp macro="" textlink="">
        <xdr:nvSpPr>
          <xdr:cNvPr id="2" name="Richtungspfeil 1">
            <a:extLst>
              <a:ext uri="{FF2B5EF4-FFF2-40B4-BE49-F238E27FC236}">
                <a16:creationId xmlns:a16="http://schemas.microsoft.com/office/drawing/2014/main" id="{89DA812C-A4C5-4D45-93CF-525B441FEC56}"/>
              </a:ext>
            </a:extLst>
          </xdr:cNvPr>
          <xdr:cNvSpPr/>
        </xdr:nvSpPr>
        <xdr:spPr>
          <a:xfrm rot="10087221">
            <a:off x="6642100" y="1828800"/>
            <a:ext cx="2260600" cy="723900"/>
          </a:xfrm>
          <a:prstGeom prst="homePlate">
            <a:avLst/>
          </a:prstGeom>
          <a:solidFill>
            <a:schemeClr val="bg1">
              <a:lumMod val="8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DE" sz="1100">
              <a:solidFill>
                <a:schemeClr val="tx1"/>
              </a:solidFill>
            </a:endParaRPr>
          </a:p>
        </xdr:txBody>
      </xdr:sp>
      <xdr:sp macro="" textlink="">
        <xdr:nvSpPr>
          <xdr:cNvPr id="3" name="Textfeld 2">
            <a:extLst>
              <a:ext uri="{FF2B5EF4-FFF2-40B4-BE49-F238E27FC236}">
                <a16:creationId xmlns:a16="http://schemas.microsoft.com/office/drawing/2014/main" id="{A83A9740-9625-3C4C-A27E-0B47CE247C73}"/>
              </a:ext>
            </a:extLst>
          </xdr:cNvPr>
          <xdr:cNvSpPr txBox="1"/>
        </xdr:nvSpPr>
        <xdr:spPr>
          <a:xfrm rot="20895337">
            <a:off x="6908799" y="1854200"/>
            <a:ext cx="2070100" cy="60862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lang="de-DE" sz="1100"/>
              <a:t>Sch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</a:t>
            </a:r>
            <a:r>
              <a:rPr lang="de-DE">
                <a:effectLst/>
              </a:rPr>
              <a:t>u, w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</a:t>
            </a:r>
            <a:r>
              <a:rPr lang="de-DE">
                <a:effectLst/>
              </a:rPr>
              <a:t>s p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assiert</a:t>
            </a:r>
            <a:r>
              <a:rPr lang="de-DE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mit dem DB, wenn Du nur d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</a:t>
            </a:r>
            <a:r>
              <a:rPr lang="de-DE">
                <a:effectLst/>
              </a:rPr>
              <a:t>s W</a:t>
            </a:r>
            <a:r>
              <a:rPr lang="de-DE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</a:t>
            </a:r>
            <a:r>
              <a:rPr lang="de-DE">
                <a:effectLst/>
              </a:rPr>
              <a:t>sser weg nimmst.</a:t>
            </a:r>
          </a:p>
        </xdr:txBody>
      </xdr:sp>
    </xdr:grpSp>
    <xdr:clientData/>
  </xdr:twoCellAnchor>
  <xdr:twoCellAnchor>
    <xdr:from>
      <xdr:col>7</xdr:col>
      <xdr:colOff>142875</xdr:colOff>
      <xdr:row>12</xdr:row>
      <xdr:rowOff>28575</xdr:rowOff>
    </xdr:from>
    <xdr:to>
      <xdr:col>9</xdr:col>
      <xdr:colOff>752475</xdr:colOff>
      <xdr:row>15</xdr:row>
      <xdr:rowOff>47625</xdr:rowOff>
    </xdr:to>
    <xdr:grpSp>
      <xdr:nvGrpSpPr>
        <xdr:cNvPr id="8" name="Gruppieren 7">
          <a:extLst>
            <a:ext uri="{FF2B5EF4-FFF2-40B4-BE49-F238E27FC236}">
              <a16:creationId xmlns:a16="http://schemas.microsoft.com/office/drawing/2014/main" id="{9F3F15D9-6F43-2B47-848A-62CAD9543FAF}"/>
            </a:ext>
            <a:ext uri="{147F2762-F138-4A5C-976F-8EAC2B608ADB}">
              <a16:predDERef xmlns:a16="http://schemas.microsoft.com/office/drawing/2014/main" pred="{92894575-1990-364E-9A12-9A0F6949A6F8}"/>
            </a:ext>
          </a:extLst>
        </xdr:cNvPr>
        <xdr:cNvGrpSpPr/>
      </xdr:nvGrpSpPr>
      <xdr:grpSpPr>
        <a:xfrm>
          <a:off x="6558915" y="3305175"/>
          <a:ext cx="2270760" cy="902970"/>
          <a:chOff x="6578600" y="3479800"/>
          <a:chExt cx="2260600" cy="723900"/>
        </a:xfrm>
      </xdr:grpSpPr>
      <xdr:sp macro="" textlink="">
        <xdr:nvSpPr>
          <xdr:cNvPr id="6" name="Richtungspfeil 5">
            <a:extLst>
              <a:ext uri="{FF2B5EF4-FFF2-40B4-BE49-F238E27FC236}">
                <a16:creationId xmlns:a16="http://schemas.microsoft.com/office/drawing/2014/main" id="{B814EEA6-0C04-A44F-9EF3-6EF9F14A7C69}"/>
              </a:ext>
            </a:extLst>
          </xdr:cNvPr>
          <xdr:cNvSpPr/>
        </xdr:nvSpPr>
        <xdr:spPr>
          <a:xfrm rot="10087221">
            <a:off x="6578600" y="3479800"/>
            <a:ext cx="2260600" cy="723900"/>
          </a:xfrm>
          <a:prstGeom prst="homePlate">
            <a:avLst/>
          </a:prstGeom>
          <a:solidFill>
            <a:schemeClr val="bg1">
              <a:lumMod val="8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DE" sz="1100">
              <a:solidFill>
                <a:schemeClr val="tx1"/>
              </a:solidFill>
            </a:endParaRPr>
          </a:p>
        </xdr:txBody>
      </xdr:sp>
      <xdr:sp macro="" textlink="">
        <xdr:nvSpPr>
          <xdr:cNvPr id="7" name="Textfeld 6">
            <a:extLst>
              <a:ext uri="{FF2B5EF4-FFF2-40B4-BE49-F238E27FC236}">
                <a16:creationId xmlns:a16="http://schemas.microsoft.com/office/drawing/2014/main" id="{A16DF11C-5EDE-DB4F-B835-5E1A91C9CA64}"/>
              </a:ext>
            </a:extLst>
          </xdr:cNvPr>
          <xdr:cNvSpPr txBox="1"/>
        </xdr:nvSpPr>
        <xdr:spPr>
          <a:xfrm rot="20895337">
            <a:off x="6846557" y="3517439"/>
            <a:ext cx="1949843" cy="60862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de-DE" sz="1100"/>
              <a:t>Für den gleichen DB pro Gast, müsstest Du den VK</a:t>
            </a:r>
            <a:r>
              <a:rPr lang="de-DE" sz="1100" baseline="0"/>
              <a:t> der Bowl auf € 15 erhöhen. </a:t>
            </a:r>
            <a:endParaRPr lang="de-DE">
              <a:effectLst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E7F6D-A687-EA44-9585-F19EF8E0803E}">
  <dimension ref="A1:G17"/>
  <sheetViews>
    <sheetView workbookViewId="0">
      <selection activeCell="C14" sqref="C14"/>
    </sheetView>
  </sheetViews>
  <sheetFormatPr baseColWidth="10" defaultColWidth="10.8984375" defaultRowHeight="20.100000000000001" customHeight="1" x14ac:dyDescent="0.25"/>
  <cols>
    <col min="1" max="1" width="20.59765625" style="4" customWidth="1"/>
    <col min="2" max="7" width="10.59765625" style="4" customWidth="1"/>
    <col min="8" max="16384" width="10.8984375" style="4"/>
  </cols>
  <sheetData>
    <row r="1" spans="1:7" ht="30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4</v>
      </c>
    </row>
    <row r="2" spans="1:7" ht="20.100000000000001" customHeight="1" x14ac:dyDescent="0.25">
      <c r="A2" s="5" t="s">
        <v>6</v>
      </c>
      <c r="B2" s="6">
        <v>12</v>
      </c>
      <c r="C2" s="6">
        <f>B2/119*100</f>
        <v>10.084033613445378</v>
      </c>
      <c r="D2" s="6">
        <v>5</v>
      </c>
      <c r="E2" s="7">
        <f>D2/C2%</f>
        <v>49.583333333333329</v>
      </c>
      <c r="F2" s="8">
        <f>C2-D2</f>
        <v>5.0840336134453779</v>
      </c>
      <c r="G2" s="7">
        <f>F2/C2%</f>
        <v>50.416666666666664</v>
      </c>
    </row>
    <row r="3" spans="1:7" ht="20.100000000000001" customHeight="1" x14ac:dyDescent="0.25">
      <c r="A3" s="5" t="s">
        <v>7</v>
      </c>
      <c r="B3" s="6">
        <v>3</v>
      </c>
      <c r="C3" s="6">
        <f>B3/119*100</f>
        <v>2.5210084033613445</v>
      </c>
      <c r="D3" s="6">
        <v>0.1</v>
      </c>
      <c r="E3" s="7">
        <f t="shared" ref="E3:E4" si="0">D3/C3%</f>
        <v>3.9666666666666668</v>
      </c>
      <c r="F3" s="8">
        <f>C3-D3</f>
        <v>2.4210084033613444</v>
      </c>
      <c r="G3" s="7">
        <f t="shared" ref="G3:G4" si="1">F3/C3%</f>
        <v>96.033333333333331</v>
      </c>
    </row>
    <row r="4" spans="1:7" ht="20.100000000000001" customHeight="1" x14ac:dyDescent="0.25">
      <c r="A4" s="5" t="s">
        <v>8</v>
      </c>
      <c r="B4" s="6">
        <v>2.5</v>
      </c>
      <c r="C4" s="6">
        <f>B4/119*100</f>
        <v>2.1008403361344539</v>
      </c>
      <c r="D4" s="6">
        <v>0.5</v>
      </c>
      <c r="E4" s="7">
        <f t="shared" si="0"/>
        <v>23.799999999999997</v>
      </c>
      <c r="F4" s="8">
        <f>C4-D4</f>
        <v>1.6008403361344539</v>
      </c>
      <c r="G4" s="7">
        <f t="shared" si="1"/>
        <v>76.2</v>
      </c>
    </row>
    <row r="5" spans="1:7" ht="20.100000000000001" customHeight="1" x14ac:dyDescent="0.25">
      <c r="A5" s="5" t="s">
        <v>9</v>
      </c>
      <c r="B5" s="6">
        <f>SUM(B2:B4)</f>
        <v>17.5</v>
      </c>
      <c r="C5" s="6">
        <f>SUM(C2:C4)</f>
        <v>14.705882352941176</v>
      </c>
      <c r="D5" s="6">
        <f>SUM(D2:D4)</f>
        <v>5.6</v>
      </c>
      <c r="E5" s="6"/>
      <c r="F5" s="8">
        <f>SUM(F2:F4)</f>
        <v>9.1058823529411761</v>
      </c>
      <c r="G5" s="6"/>
    </row>
    <row r="7" spans="1:7" ht="30" customHeight="1" x14ac:dyDescent="0.25">
      <c r="A7" s="1" t="s">
        <v>10</v>
      </c>
      <c r="B7" s="2" t="s">
        <v>1</v>
      </c>
      <c r="C7" s="2" t="s">
        <v>2</v>
      </c>
      <c r="D7" s="2" t="s">
        <v>3</v>
      </c>
      <c r="E7" s="2" t="s">
        <v>4</v>
      </c>
      <c r="F7" s="3" t="s">
        <v>5</v>
      </c>
      <c r="G7" s="2" t="s">
        <v>4</v>
      </c>
    </row>
    <row r="8" spans="1:7" ht="20.100000000000001" customHeight="1" x14ac:dyDescent="0.25">
      <c r="A8" s="5" t="s">
        <v>6</v>
      </c>
      <c r="B8" s="6">
        <v>12</v>
      </c>
      <c r="C8" s="6">
        <f>B8/119*100</f>
        <v>10.084033613445378</v>
      </c>
      <c r="D8" s="6">
        <v>5</v>
      </c>
      <c r="E8" s="7">
        <f>D8/C8%</f>
        <v>49.583333333333329</v>
      </c>
      <c r="F8" s="8">
        <f>C8-D8</f>
        <v>5.0840336134453779</v>
      </c>
      <c r="G8" s="7">
        <f>F8/C8%</f>
        <v>50.416666666666664</v>
      </c>
    </row>
    <row r="9" spans="1:7" ht="20.100000000000001" customHeight="1" x14ac:dyDescent="0.25">
      <c r="A9" s="5"/>
      <c r="B9" s="6"/>
      <c r="C9" s="6"/>
      <c r="D9" s="6"/>
      <c r="E9" s="7"/>
      <c r="F9" s="8"/>
      <c r="G9" s="7"/>
    </row>
    <row r="10" spans="1:7" ht="20.100000000000001" customHeight="1" x14ac:dyDescent="0.25">
      <c r="A10" s="5" t="s">
        <v>8</v>
      </c>
      <c r="B10" s="6">
        <v>2.5</v>
      </c>
      <c r="C10" s="6">
        <f>B10/119*100</f>
        <v>2.1008403361344539</v>
      </c>
      <c r="D10" s="6">
        <v>0.5</v>
      </c>
      <c r="E10" s="7">
        <f t="shared" ref="E10" si="2">D10/C10%</f>
        <v>23.799999999999997</v>
      </c>
      <c r="F10" s="8">
        <f>C10-D10</f>
        <v>1.6008403361344539</v>
      </c>
      <c r="G10" s="7">
        <f t="shared" ref="G10" si="3">F10/C10%</f>
        <v>76.2</v>
      </c>
    </row>
    <row r="11" spans="1:7" ht="20.100000000000001" customHeight="1" x14ac:dyDescent="0.25">
      <c r="A11" s="5" t="s">
        <v>9</v>
      </c>
      <c r="B11" s="6">
        <f>SUM(B8:B10)</f>
        <v>14.5</v>
      </c>
      <c r="C11" s="6">
        <f>SUM(C8:C10)</f>
        <v>12.184873949579831</v>
      </c>
      <c r="D11" s="6">
        <f>SUM(D8:D10)</f>
        <v>5.5</v>
      </c>
      <c r="E11" s="6"/>
      <c r="F11" s="8">
        <f>SUM(F8:F10)</f>
        <v>6.6848739495798313</v>
      </c>
      <c r="G11" s="6"/>
    </row>
    <row r="13" spans="1:7" ht="30" customHeight="1" x14ac:dyDescent="0.25">
      <c r="A13" s="1" t="s">
        <v>10</v>
      </c>
      <c r="B13" s="2" t="s">
        <v>1</v>
      </c>
      <c r="C13" s="2" t="s">
        <v>2</v>
      </c>
      <c r="D13" s="2" t="s">
        <v>3</v>
      </c>
      <c r="E13" s="2" t="s">
        <v>4</v>
      </c>
      <c r="F13" s="3" t="s">
        <v>5</v>
      </c>
      <c r="G13" s="2" t="s">
        <v>4</v>
      </c>
    </row>
    <row r="14" spans="1:7" ht="20.100000000000001" customHeight="1" x14ac:dyDescent="0.25">
      <c r="A14" s="5" t="s">
        <v>6</v>
      </c>
      <c r="B14" s="6">
        <v>15</v>
      </c>
      <c r="C14" s="6">
        <f>B14/119*100</f>
        <v>12.605042016806722</v>
      </c>
      <c r="D14" s="6">
        <v>5</v>
      </c>
      <c r="E14" s="7">
        <f>D14/C14%</f>
        <v>39.666666666666664</v>
      </c>
      <c r="F14" s="8">
        <f>C14-D14</f>
        <v>7.6050420168067223</v>
      </c>
      <c r="G14" s="7">
        <f>F14/C14%</f>
        <v>60.333333333333336</v>
      </c>
    </row>
    <row r="15" spans="1:7" ht="20.100000000000001" customHeight="1" x14ac:dyDescent="0.25">
      <c r="A15" s="5"/>
      <c r="B15" s="6"/>
      <c r="C15" s="6"/>
      <c r="D15" s="6"/>
      <c r="E15" s="7"/>
      <c r="F15" s="8"/>
      <c r="G15" s="7"/>
    </row>
    <row r="16" spans="1:7" ht="20.100000000000001" customHeight="1" x14ac:dyDescent="0.25">
      <c r="A16" s="13" t="s">
        <v>8</v>
      </c>
      <c r="B16" s="6">
        <v>2.5</v>
      </c>
      <c r="C16" s="6">
        <f>B16/119*100</f>
        <v>2.1008403361344539</v>
      </c>
      <c r="D16" s="6">
        <v>0.5</v>
      </c>
      <c r="E16" s="7">
        <f t="shared" ref="E16" si="4">D16/C16%</f>
        <v>23.799999999999997</v>
      </c>
      <c r="F16" s="8">
        <f>C16-D16</f>
        <v>1.6008403361344539</v>
      </c>
      <c r="G16" s="7">
        <f t="shared" ref="G16" si="5">F16/C16%</f>
        <v>76.2</v>
      </c>
    </row>
    <row r="17" spans="1:7" ht="20.100000000000001" customHeight="1" x14ac:dyDescent="0.25">
      <c r="A17" s="5" t="s">
        <v>9</v>
      </c>
      <c r="B17" s="6">
        <f>SUM(B14:B16)</f>
        <v>17.5</v>
      </c>
      <c r="C17" s="6">
        <f>SUM(C14:C16)</f>
        <v>14.705882352941176</v>
      </c>
      <c r="D17" s="6">
        <f>SUM(D14:D16)</f>
        <v>5.5</v>
      </c>
      <c r="E17" s="7">
        <f>D17/C17%</f>
        <v>37.4</v>
      </c>
      <c r="F17" s="8">
        <f>SUM(F14:F16)</f>
        <v>9.2058823529411757</v>
      </c>
      <c r="G17" s="6"/>
    </row>
  </sheetData>
  <printOptions horizontalCentered="1"/>
  <pageMargins left="0.78740157480314965" right="0.78740157480314965" top="0.98425196850393704" bottom="0.78740157480314965" header="0.47244094488188981" footer="0.39370078740157483"/>
  <pageSetup paperSize="9" orientation="landscape" r:id="rId1"/>
  <headerFooter>
    <oddHeader>&amp;C&amp;"Century Gothic Fett,Fett"&amp;14&amp;K000000&amp;A</oddHeader>
    <oddFooter xml:space="preserve">&amp;L&amp;8&amp;K000000Stand: Januar 2021&amp;R&amp;8&amp;K000000© Edith Roebers – DIE WIRTESCHULE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CDF37-194C-5846-B133-269E9761C98D}">
  <dimension ref="A1:K17"/>
  <sheetViews>
    <sheetView zoomScale="78" zoomScaleNormal="78" workbookViewId="0">
      <selection activeCell="H6" sqref="H6"/>
    </sheetView>
  </sheetViews>
  <sheetFormatPr baseColWidth="10" defaultColWidth="10.8984375" defaultRowHeight="20.100000000000001" customHeight="1" x14ac:dyDescent="0.25"/>
  <cols>
    <col min="1" max="1" width="20.59765625" style="4" customWidth="1"/>
    <col min="2" max="4" width="10.59765625" style="4" customWidth="1"/>
    <col min="5" max="5" width="8.5" style="4" customWidth="1"/>
    <col min="6" max="6" width="10.59765625" style="4" customWidth="1"/>
    <col min="7" max="7" width="9.5" style="4" customWidth="1"/>
    <col min="8" max="8" width="10.8984375" style="4"/>
    <col min="9" max="9" width="32.09765625" style="4" hidden="1" customWidth="1"/>
    <col min="10" max="10" width="10.8984375" style="9"/>
    <col min="11" max="11" width="85.09765625" style="4" customWidth="1"/>
    <col min="12" max="16384" width="10.8984375" style="4"/>
  </cols>
  <sheetData>
    <row r="1" spans="1:11" ht="30" customHeight="1" x14ac:dyDescent="0.25">
      <c r="A1" s="1" t="s">
        <v>11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4</v>
      </c>
      <c r="H1" s="3" t="s">
        <v>12</v>
      </c>
      <c r="I1" s="11"/>
    </row>
    <row r="2" spans="1:11" ht="20.100000000000001" customHeight="1" x14ac:dyDescent="0.25">
      <c r="A2" s="13" t="s">
        <v>13</v>
      </c>
      <c r="B2" s="6">
        <v>10.5</v>
      </c>
      <c r="C2" s="6">
        <f>B2/119*100</f>
        <v>8.8235294117647065</v>
      </c>
      <c r="D2" s="6">
        <v>2.8</v>
      </c>
      <c r="E2" s="7">
        <f>D2/C2%</f>
        <v>31.733333333333331</v>
      </c>
      <c r="F2" s="8">
        <f>C2-D2</f>
        <v>6.0235294117647067</v>
      </c>
      <c r="G2" s="7">
        <f>F2/C2%</f>
        <v>68.266666666666666</v>
      </c>
      <c r="J2" s="9" t="s">
        <v>14</v>
      </c>
      <c r="K2" s="4" t="s">
        <v>15</v>
      </c>
    </row>
    <row r="3" spans="1:11" ht="20.100000000000001" customHeight="1" x14ac:dyDescent="0.25">
      <c r="A3" s="13" t="s">
        <v>16</v>
      </c>
      <c r="B3" s="6">
        <v>3</v>
      </c>
      <c r="C3" s="6">
        <f>B3/119*100</f>
        <v>2.5210084033613445</v>
      </c>
      <c r="D3" s="6">
        <v>0.3</v>
      </c>
      <c r="E3" s="7">
        <f t="shared" ref="E3:E4" si="0">D3/C3%</f>
        <v>11.899999999999999</v>
      </c>
      <c r="F3" s="8">
        <f>C3-D3</f>
        <v>2.2210084033613446</v>
      </c>
      <c r="G3" s="7">
        <f t="shared" ref="G3" si="1">F3/C3%</f>
        <v>88.100000000000009</v>
      </c>
      <c r="K3" s="4" t="s">
        <v>17</v>
      </c>
    </row>
    <row r="4" spans="1:11" ht="20.100000000000001" customHeight="1" x14ac:dyDescent="0.25">
      <c r="A4" s="5" t="s">
        <v>18</v>
      </c>
      <c r="B4" s="6">
        <v>2.9</v>
      </c>
      <c r="C4" s="6">
        <f>B4/119*100</f>
        <v>2.4369747899159666</v>
      </c>
      <c r="D4" s="6">
        <v>1</v>
      </c>
      <c r="E4" s="7">
        <f t="shared" si="0"/>
        <v>41.034482758620683</v>
      </c>
      <c r="F4" s="8">
        <f>C4-D4</f>
        <v>1.4369747899159666</v>
      </c>
      <c r="G4" s="7">
        <v>7</v>
      </c>
      <c r="J4" s="9" t="s">
        <v>19</v>
      </c>
      <c r="K4" s="4" t="s">
        <v>20</v>
      </c>
    </row>
    <row r="5" spans="1:11" ht="20.100000000000001" customHeight="1" x14ac:dyDescent="0.25">
      <c r="A5" s="5" t="s">
        <v>21</v>
      </c>
      <c r="B5" s="6">
        <f>SUM(B2:B4)</f>
        <v>16.399999999999999</v>
      </c>
      <c r="C5" s="6">
        <f>SUM(C2:C4)</f>
        <v>13.781512605042018</v>
      </c>
      <c r="D5" s="6">
        <f>SUM(D2:D4)</f>
        <v>4.0999999999999996</v>
      </c>
      <c r="E5" s="6"/>
      <c r="F5" s="8">
        <f>SUM(F2:F4)</f>
        <v>9.6815126050420179</v>
      </c>
      <c r="G5" s="6"/>
      <c r="H5" s="10">
        <v>25</v>
      </c>
      <c r="K5" s="12" t="s">
        <v>22</v>
      </c>
    </row>
    <row r="6" spans="1:11" ht="20.100000000000001" customHeight="1" x14ac:dyDescent="0.25">
      <c r="J6" s="9" t="s">
        <v>23</v>
      </c>
      <c r="K6" t="s">
        <v>24</v>
      </c>
    </row>
    <row r="7" spans="1:11" ht="30" customHeight="1" x14ac:dyDescent="0.25">
      <c r="A7" s="1" t="s">
        <v>25</v>
      </c>
      <c r="B7" s="2" t="s">
        <v>1</v>
      </c>
      <c r="C7" s="2" t="s">
        <v>2</v>
      </c>
      <c r="D7" s="2" t="s">
        <v>3</v>
      </c>
      <c r="E7" s="2" t="s">
        <v>4</v>
      </c>
      <c r="F7" s="3" t="s">
        <v>5</v>
      </c>
      <c r="G7" s="2" t="s">
        <v>4</v>
      </c>
      <c r="K7" t="s">
        <v>26</v>
      </c>
    </row>
    <row r="8" spans="1:11" ht="20.100000000000001" customHeight="1" x14ac:dyDescent="0.25">
      <c r="A8" s="13" t="s">
        <v>27</v>
      </c>
      <c r="B8" s="6">
        <v>9</v>
      </c>
      <c r="C8" s="6">
        <f>B8/119*100</f>
        <v>7.5630252100840334</v>
      </c>
      <c r="D8" s="6">
        <v>2.5</v>
      </c>
      <c r="E8" s="7">
        <f>D8/C8%</f>
        <v>33.055555555555557</v>
      </c>
      <c r="F8" s="8">
        <f>C8-D8</f>
        <v>5.0630252100840334</v>
      </c>
      <c r="G8" s="7">
        <f>F8/C8%</f>
        <v>66.944444444444443</v>
      </c>
      <c r="J8" s="9" t="s">
        <v>28</v>
      </c>
      <c r="K8" t="s">
        <v>29</v>
      </c>
    </row>
    <row r="9" spans="1:11" ht="20.100000000000001" customHeight="1" x14ac:dyDescent="0.25">
      <c r="A9" s="13" t="s">
        <v>30</v>
      </c>
      <c r="B9" s="6">
        <v>4</v>
      </c>
      <c r="C9" s="6">
        <f t="shared" ref="C9:C10" si="2">B9/119*100</f>
        <v>3.3613445378151261</v>
      </c>
      <c r="D9" s="6">
        <v>0.7</v>
      </c>
      <c r="E9" s="7">
        <f t="shared" ref="E9:E10" si="3">D9/C9%</f>
        <v>20.824999999999999</v>
      </c>
      <c r="F9" s="8">
        <f t="shared" ref="F9:F10" si="4">C9-D9</f>
        <v>2.6613445378151264</v>
      </c>
      <c r="G9" s="7">
        <f t="shared" ref="G9:G10" si="5">F9/C9%</f>
        <v>79.175000000000011</v>
      </c>
      <c r="K9" t="s">
        <v>31</v>
      </c>
    </row>
    <row r="10" spans="1:11" ht="20.100000000000001" customHeight="1" x14ac:dyDescent="0.25">
      <c r="A10" s="13" t="s">
        <v>16</v>
      </c>
      <c r="B10" s="6">
        <v>3</v>
      </c>
      <c r="C10" s="6">
        <f t="shared" si="2"/>
        <v>2.5210084033613445</v>
      </c>
      <c r="D10" s="6">
        <v>0.3</v>
      </c>
      <c r="E10" s="7">
        <f t="shared" si="3"/>
        <v>11.899999999999999</v>
      </c>
      <c r="F10" s="8">
        <f t="shared" si="4"/>
        <v>2.2210084033613446</v>
      </c>
      <c r="G10" s="7">
        <f t="shared" si="5"/>
        <v>88.100000000000009</v>
      </c>
      <c r="K10" t="s">
        <v>32</v>
      </c>
    </row>
    <row r="11" spans="1:11" ht="20.100000000000001" customHeight="1" x14ac:dyDescent="0.25">
      <c r="A11" s="5" t="s">
        <v>21</v>
      </c>
      <c r="B11" s="6">
        <f>SUM(B8:B10)</f>
        <v>16</v>
      </c>
      <c r="C11" s="6">
        <f>SUM(C8:C10)</f>
        <v>13.445378151260504</v>
      </c>
      <c r="D11" s="6">
        <f>SUM(D8:D10)</f>
        <v>3.5</v>
      </c>
      <c r="E11" s="6"/>
      <c r="F11" s="8">
        <f>SUM(F8:F10)</f>
        <v>9.9453781512605044</v>
      </c>
      <c r="G11" s="6"/>
      <c r="H11" s="10">
        <v>50</v>
      </c>
      <c r="J11" s="9" t="s">
        <v>33</v>
      </c>
      <c r="K11" t="s">
        <v>34</v>
      </c>
    </row>
    <row r="12" spans="1:11" ht="20.100000000000001" customHeight="1" x14ac:dyDescent="0.25">
      <c r="K12" t="s">
        <v>35</v>
      </c>
    </row>
    <row r="13" spans="1:11" ht="30" customHeight="1" x14ac:dyDescent="0.25">
      <c r="A13" s="1" t="s">
        <v>36</v>
      </c>
      <c r="B13" s="2" t="s">
        <v>1</v>
      </c>
      <c r="C13" s="2" t="s">
        <v>2</v>
      </c>
      <c r="D13" s="2" t="s">
        <v>3</v>
      </c>
      <c r="E13" s="2" t="s">
        <v>4</v>
      </c>
      <c r="F13" s="3" t="s">
        <v>5</v>
      </c>
      <c r="G13" s="2" t="s">
        <v>4</v>
      </c>
      <c r="J13" s="9" t="s">
        <v>37</v>
      </c>
      <c r="K13" t="s">
        <v>38</v>
      </c>
    </row>
    <row r="14" spans="1:11" ht="20.100000000000001" customHeight="1" x14ac:dyDescent="0.25">
      <c r="A14" s="13" t="s">
        <v>39</v>
      </c>
      <c r="B14" s="6">
        <v>25</v>
      </c>
      <c r="C14" s="6">
        <f>B14/119*100</f>
        <v>21.008403361344538</v>
      </c>
      <c r="D14" s="6">
        <v>8</v>
      </c>
      <c r="E14" s="7">
        <f>D14/C14%</f>
        <v>38.08</v>
      </c>
      <c r="F14" s="8">
        <f>C14-D14</f>
        <v>13.008403361344538</v>
      </c>
      <c r="G14" s="7">
        <f>F14/C14%</f>
        <v>61.92</v>
      </c>
      <c r="J14" s="9" t="s">
        <v>40</v>
      </c>
      <c r="K14" s="12" t="s">
        <v>41</v>
      </c>
    </row>
    <row r="15" spans="1:11" ht="20.100000000000001" customHeight="1" x14ac:dyDescent="0.25">
      <c r="A15" s="13" t="s">
        <v>42</v>
      </c>
      <c r="B15" s="6">
        <v>5</v>
      </c>
      <c r="C15" s="6">
        <f>B15/119*100</f>
        <v>4.2016806722689077</v>
      </c>
      <c r="D15" s="6">
        <v>1</v>
      </c>
      <c r="E15" s="7">
        <f t="shared" ref="E15:E16" si="6">D15/C15%</f>
        <v>23.799999999999997</v>
      </c>
      <c r="F15" s="8">
        <f t="shared" ref="F15:F16" si="7">C15-D15</f>
        <v>3.2016806722689077</v>
      </c>
      <c r="G15" s="7">
        <f t="shared" ref="G15:G16" si="8">F15/C15%</f>
        <v>76.2</v>
      </c>
      <c r="J15" s="9" t="s">
        <v>43</v>
      </c>
      <c r="K15" t="s">
        <v>44</v>
      </c>
    </row>
    <row r="16" spans="1:11" ht="20.100000000000001" customHeight="1" x14ac:dyDescent="0.25">
      <c r="A16" s="13" t="s">
        <v>16</v>
      </c>
      <c r="B16" s="6">
        <v>3</v>
      </c>
      <c r="C16" s="6">
        <f>B16/119*100</f>
        <v>2.5210084033613445</v>
      </c>
      <c r="D16" s="6">
        <v>0.3</v>
      </c>
      <c r="E16" s="7">
        <f t="shared" si="6"/>
        <v>11.899999999999999</v>
      </c>
      <c r="F16" s="8">
        <f t="shared" si="7"/>
        <v>2.2210084033613446</v>
      </c>
      <c r="G16" s="7">
        <f t="shared" si="8"/>
        <v>88.100000000000009</v>
      </c>
      <c r="J16" s="9" t="s">
        <v>45</v>
      </c>
      <c r="K16" t="s">
        <v>46</v>
      </c>
    </row>
    <row r="17" spans="1:11" ht="20.100000000000001" customHeight="1" x14ac:dyDescent="0.25">
      <c r="A17" s="5" t="s">
        <v>21</v>
      </c>
      <c r="B17" s="6">
        <f>SUM(B14:B16)</f>
        <v>33</v>
      </c>
      <c r="C17" s="6">
        <f>SUM(C14:C16)</f>
        <v>27.731092436974791</v>
      </c>
      <c r="D17" s="6">
        <f>SUM(D14:D16)</f>
        <v>9.3000000000000007</v>
      </c>
      <c r="E17" s="7">
        <f>D17/C17%</f>
        <v>33.536363636363639</v>
      </c>
      <c r="F17" s="8">
        <f>SUM(F14:F16)</f>
        <v>18.43109243697479</v>
      </c>
      <c r="G17" s="6"/>
      <c r="H17" s="10">
        <v>30</v>
      </c>
      <c r="J17" s="9" t="s">
        <v>47</v>
      </c>
      <c r="K17" t="s">
        <v>48</v>
      </c>
    </row>
  </sheetData>
  <printOptions horizontalCentered="1"/>
  <pageMargins left="0.78740157480314965" right="0.78740157480314965" top="0.98425196850393704" bottom="0.78740157480314965" header="0.47244094488188981" footer="0.39370078740157483"/>
  <pageSetup paperSize="9" orientation="landscape" r:id="rId1"/>
  <headerFooter>
    <oddHeader>&amp;C&amp;"Century Gothic Fett,Fett"&amp;14&amp;K000000&amp;A</oddHeader>
    <oddFooter xml:space="preserve">&amp;L&amp;8&amp;K000000Stand: Januar 2021&amp;R&amp;8&amp;K000000© Edith Roebers – DIE WIRTESCHULE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4AC7B-38F0-C745-B19B-A2CB2F18C233}">
  <dimension ref="A1:E20"/>
  <sheetViews>
    <sheetView zoomScale="118" workbookViewId="0">
      <selection activeCell="F6" sqref="F6"/>
    </sheetView>
  </sheetViews>
  <sheetFormatPr baseColWidth="10" defaultColWidth="10.8984375" defaultRowHeight="20.100000000000001" customHeight="1" x14ac:dyDescent="0.25"/>
  <cols>
    <col min="1" max="1" width="20.59765625" customWidth="1"/>
    <col min="2" max="4" width="10.59765625" customWidth="1"/>
  </cols>
  <sheetData>
    <row r="1" spans="1:5" ht="30" customHeight="1" x14ac:dyDescent="0.25">
      <c r="A1" s="1" t="s">
        <v>49</v>
      </c>
      <c r="B1" s="2" t="s">
        <v>50</v>
      </c>
      <c r="C1" s="2" t="s">
        <v>51</v>
      </c>
      <c r="D1" s="2" t="s">
        <v>52</v>
      </c>
    </row>
    <row r="2" spans="1:5" ht="20.100000000000001" customHeight="1" x14ac:dyDescent="0.25">
      <c r="A2" s="13" t="s">
        <v>0</v>
      </c>
      <c r="B2" s="17">
        <f>'DB Planen1 Beispiel'!C5*'DB Planen1 Beispiel'!H5</f>
        <v>344.53781512605042</v>
      </c>
      <c r="C2" s="17">
        <f>'DB Planen1 Beispiel'!D5*'DB Planen1 Beispiel'!H5</f>
        <v>102.49999999999999</v>
      </c>
      <c r="D2" s="17">
        <f>'DB Planen1 Beispiel'!F5*'DB Planen1 Beispiel'!H5</f>
        <v>242.03781512605045</v>
      </c>
    </row>
    <row r="3" spans="1:5" ht="20.100000000000001" customHeight="1" x14ac:dyDescent="0.25">
      <c r="A3" s="13" t="s">
        <v>53</v>
      </c>
      <c r="B3" s="17">
        <f>'DB Planen1 Beispiel'!C11*'DB Planen1 Beispiel'!H11</f>
        <v>672.26890756302521</v>
      </c>
      <c r="C3" s="17">
        <f>'DB Planen1 Beispiel'!D11*'DB Planen1 Beispiel'!H11</f>
        <v>175</v>
      </c>
      <c r="D3" s="17">
        <f>'DB Planen1 Beispiel'!F11*'DB Planen1 Beispiel'!H11</f>
        <v>497.26890756302521</v>
      </c>
    </row>
    <row r="4" spans="1:5" ht="20.100000000000001" customHeight="1" x14ac:dyDescent="0.25">
      <c r="A4" s="13" t="s">
        <v>54</v>
      </c>
      <c r="B4" s="17">
        <f>'DB Planen1 Beispiel'!C17*'DB Planen1 Beispiel'!H17</f>
        <v>831.93277310924373</v>
      </c>
      <c r="C4" s="17">
        <f>'DB Planen1 Beispiel'!D17*'DB Planen1 Beispiel'!H17</f>
        <v>279</v>
      </c>
      <c r="D4" s="17">
        <f>'DB Planen1 Beispiel'!F17*'DB Planen1 Beispiel'!H17</f>
        <v>552.93277310924373</v>
      </c>
    </row>
    <row r="5" spans="1:5" s="14" customFormat="1" ht="20.100000000000001" customHeight="1" x14ac:dyDescent="0.25">
      <c r="A5" s="1" t="s">
        <v>55</v>
      </c>
      <c r="B5" s="18">
        <f>SUM(B2:B4)</f>
        <v>1848.7394957983192</v>
      </c>
      <c r="C5" s="18">
        <f t="shared" ref="C5:D5" si="0">SUM(C2:C4)</f>
        <v>556.5</v>
      </c>
      <c r="D5" s="18">
        <f t="shared" si="0"/>
        <v>1292.2394957983192</v>
      </c>
    </row>
    <row r="6" spans="1:5" ht="20.100000000000001" customHeight="1" x14ac:dyDescent="0.25">
      <c r="D6" s="15">
        <f>B5-C5</f>
        <v>1292.2394957983192</v>
      </c>
      <c r="E6" s="16" t="s">
        <v>56</v>
      </c>
    </row>
    <row r="8" spans="1:5" ht="20.100000000000001" customHeight="1" x14ac:dyDescent="0.25">
      <c r="A8" s="36" t="s">
        <v>57</v>
      </c>
      <c r="B8" s="38"/>
    </row>
    <row r="9" spans="1:5" ht="20.100000000000001" customHeight="1" x14ac:dyDescent="0.25">
      <c r="A9" s="13" t="s">
        <v>58</v>
      </c>
      <c r="B9" s="19">
        <v>26</v>
      </c>
      <c r="C9" s="21" t="s">
        <v>14</v>
      </c>
      <c r="D9" t="s">
        <v>59</v>
      </c>
    </row>
    <row r="10" spans="1:5" ht="20.100000000000001" customHeight="1" x14ac:dyDescent="0.25">
      <c r="A10" s="13" t="s">
        <v>60</v>
      </c>
      <c r="B10" s="19">
        <f>B5*B9</f>
        <v>48067.226890756298</v>
      </c>
      <c r="C10" s="21" t="s">
        <v>19</v>
      </c>
      <c r="D10" t="s">
        <v>61</v>
      </c>
    </row>
    <row r="11" spans="1:5" ht="20.100000000000001" customHeight="1" x14ac:dyDescent="0.25">
      <c r="A11" s="13" t="s">
        <v>62</v>
      </c>
      <c r="B11" s="19">
        <f>C5*B9</f>
        <v>14469</v>
      </c>
      <c r="C11" s="21" t="s">
        <v>23</v>
      </c>
      <c r="D11" t="s">
        <v>63</v>
      </c>
    </row>
    <row r="12" spans="1:5" ht="20.100000000000001" customHeight="1" x14ac:dyDescent="0.25">
      <c r="A12" s="13" t="s">
        <v>64</v>
      </c>
      <c r="B12" s="19">
        <f>B10-B11</f>
        <v>33598.226890756298</v>
      </c>
    </row>
    <row r="13" spans="1:5" ht="20.100000000000001" customHeight="1" x14ac:dyDescent="0.25">
      <c r="A13" s="13" t="s">
        <v>65</v>
      </c>
      <c r="B13" s="19">
        <v>34000</v>
      </c>
    </row>
    <row r="14" spans="1:5" ht="20.100000000000001" customHeight="1" x14ac:dyDescent="0.25">
      <c r="A14" s="13" t="s">
        <v>66</v>
      </c>
      <c r="B14" s="20">
        <f>B12-B13</f>
        <v>-401.77310924370249</v>
      </c>
    </row>
    <row r="17" spans="1:4" ht="20.100000000000001" customHeight="1" x14ac:dyDescent="0.25">
      <c r="A17" s="36" t="s">
        <v>67</v>
      </c>
      <c r="B17" s="38"/>
    </row>
    <row r="18" spans="1:4" ht="20.100000000000001" customHeight="1" x14ac:dyDescent="0.25">
      <c r="A18" s="13" t="s">
        <v>68</v>
      </c>
      <c r="B18" s="19">
        <f>B10</f>
        <v>48067.226890756298</v>
      </c>
    </row>
    <row r="19" spans="1:4" ht="20.100000000000001" customHeight="1" x14ac:dyDescent="0.25">
      <c r="A19" s="13" t="s">
        <v>69</v>
      </c>
      <c r="B19" s="19">
        <f>B18*1.19</f>
        <v>57199.999999999993</v>
      </c>
    </row>
    <row r="20" spans="1:4" ht="20.100000000000001" customHeight="1" x14ac:dyDescent="0.25">
      <c r="A20" s="13" t="s">
        <v>9</v>
      </c>
      <c r="B20" s="19">
        <f>B19/B9/('DB Planen1 Beispiel'!H5+'DB Planen1 Beispiel'!H11+'DB Planen1 Beispiel'!H17)</f>
        <v>20.952380952380949</v>
      </c>
      <c r="C20" s="21" t="s">
        <v>28</v>
      </c>
      <c r="D20" t="s">
        <v>70</v>
      </c>
    </row>
  </sheetData>
  <mergeCells count="2">
    <mergeCell ref="A8:B8"/>
    <mergeCell ref="A17:B17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Footer xml:space="preserve">&amp;L&amp;8&amp;K000000Stand: Januar 2021&amp;R&amp;8&amp;K000000© Edith Roebers – DIE WIRTESCHULE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0E3CF-BE7E-A943-B0D1-352796B4D210}">
  <dimension ref="A1:L18"/>
  <sheetViews>
    <sheetView workbookViewId="0">
      <selection activeCell="C2" sqref="C2"/>
    </sheetView>
  </sheetViews>
  <sheetFormatPr baseColWidth="10" defaultColWidth="10.8984375" defaultRowHeight="20.100000000000001" customHeight="1" x14ac:dyDescent="0.25"/>
  <cols>
    <col min="1" max="1" width="20.59765625" style="4" customWidth="1"/>
    <col min="2" max="2" width="10.59765625" style="4" customWidth="1"/>
    <col min="3" max="3" width="5.59765625" style="4" customWidth="1"/>
    <col min="4" max="5" width="10.59765625" style="4" customWidth="1"/>
    <col min="6" max="6" width="10.3984375" style="4" customWidth="1"/>
    <col min="7" max="7" width="10.59765625" style="4" customWidth="1"/>
    <col min="8" max="8" width="5.8984375" style="4" customWidth="1"/>
    <col min="9" max="10" width="10.8984375" style="4"/>
    <col min="11" max="11" width="10.8984375" style="9"/>
    <col min="12" max="12" width="85.09765625" style="4" customWidth="1"/>
    <col min="13" max="16384" width="10.8984375" style="4"/>
  </cols>
  <sheetData>
    <row r="1" spans="1:12" ht="30" customHeight="1" thickBot="1" x14ac:dyDescent="0.3">
      <c r="A1" s="1" t="s">
        <v>0</v>
      </c>
      <c r="B1" s="24" t="s">
        <v>1</v>
      </c>
      <c r="C1" s="24" t="s">
        <v>71</v>
      </c>
      <c r="D1" s="2" t="s">
        <v>2</v>
      </c>
      <c r="E1" s="24" t="s">
        <v>3</v>
      </c>
      <c r="F1" s="2" t="s">
        <v>4</v>
      </c>
      <c r="G1" s="3" t="s">
        <v>5</v>
      </c>
      <c r="H1" s="2" t="s">
        <v>4</v>
      </c>
      <c r="I1" s="3" t="s">
        <v>12</v>
      </c>
      <c r="J1" s="11"/>
    </row>
    <row r="2" spans="1:12" ht="20.100000000000001" customHeight="1" x14ac:dyDescent="0.25">
      <c r="A2" s="22"/>
      <c r="B2" s="26"/>
      <c r="C2" s="28"/>
      <c r="D2" s="29">
        <f>B2/(C2+100)*100</f>
        <v>0</v>
      </c>
      <c r="E2" s="26"/>
      <c r="F2" s="23" t="e">
        <f>E2/D2%</f>
        <v>#DIV/0!</v>
      </c>
      <c r="G2" s="8">
        <f>D2-E2</f>
        <v>0</v>
      </c>
      <c r="H2" s="7"/>
      <c r="K2" s="9" t="s">
        <v>14</v>
      </c>
      <c r="L2" s="4" t="s">
        <v>15</v>
      </c>
    </row>
    <row r="3" spans="1:12" ht="20.100000000000001" customHeight="1" thickBot="1" x14ac:dyDescent="0.3">
      <c r="A3" s="22"/>
      <c r="B3" s="26"/>
      <c r="C3" s="28"/>
      <c r="D3" s="29">
        <f t="shared" ref="D3:D4" si="0">B3/(C3+100)*100</f>
        <v>0</v>
      </c>
      <c r="E3" s="26"/>
      <c r="F3" s="23" t="e">
        <f t="shared" ref="F3:F5" si="1">E3/D3%</f>
        <v>#DIV/0!</v>
      </c>
      <c r="G3" s="8">
        <f>D3-E3</f>
        <v>0</v>
      </c>
      <c r="H3" s="7"/>
      <c r="L3" t="s">
        <v>72</v>
      </c>
    </row>
    <row r="4" spans="1:12" ht="20.100000000000001" customHeight="1" thickBot="1" x14ac:dyDescent="0.3">
      <c r="A4" s="22"/>
      <c r="B4" s="27"/>
      <c r="C4" s="28"/>
      <c r="D4" s="29">
        <f t="shared" si="0"/>
        <v>0</v>
      </c>
      <c r="E4" s="26"/>
      <c r="F4" s="23" t="e">
        <f t="shared" si="1"/>
        <v>#DIV/0!</v>
      </c>
      <c r="G4" s="8">
        <f>D4-E4</f>
        <v>0</v>
      </c>
      <c r="H4" s="7"/>
      <c r="K4" s="9" t="s">
        <v>19</v>
      </c>
      <c r="L4" t="s">
        <v>74</v>
      </c>
    </row>
    <row r="5" spans="1:12" ht="20.100000000000001" customHeight="1" thickBot="1" x14ac:dyDescent="0.3">
      <c r="A5" s="5" t="s">
        <v>21</v>
      </c>
      <c r="B5" s="25">
        <f>SUM(B2:B4)</f>
        <v>0</v>
      </c>
      <c r="C5" s="25"/>
      <c r="D5" s="6">
        <f>SUM(D2:D4)</f>
        <v>0</v>
      </c>
      <c r="E5" s="25">
        <f>SUM(E2:E4)</f>
        <v>0</v>
      </c>
      <c r="F5" s="7" t="e">
        <f t="shared" si="1"/>
        <v>#DIV/0!</v>
      </c>
      <c r="G5" s="8">
        <f>SUM(G2:G4)</f>
        <v>0</v>
      </c>
      <c r="H5" s="30" t="e">
        <f>G5/D5%</f>
        <v>#DIV/0!</v>
      </c>
      <c r="I5" s="31"/>
      <c r="L5" s="12" t="s">
        <v>22</v>
      </c>
    </row>
    <row r="6" spans="1:12" ht="20.100000000000001" customHeight="1" x14ac:dyDescent="0.25">
      <c r="K6" s="9" t="s">
        <v>23</v>
      </c>
      <c r="L6" t="s">
        <v>75</v>
      </c>
    </row>
    <row r="7" spans="1:12" ht="30" customHeight="1" thickBot="1" x14ac:dyDescent="0.3">
      <c r="A7" s="1" t="s">
        <v>53</v>
      </c>
      <c r="B7" s="24" t="s">
        <v>1</v>
      </c>
      <c r="C7" s="24" t="s">
        <v>71</v>
      </c>
      <c r="D7" s="2" t="s">
        <v>2</v>
      </c>
      <c r="E7" s="24" t="s">
        <v>3</v>
      </c>
      <c r="F7" s="2" t="s">
        <v>4</v>
      </c>
      <c r="G7" s="3" t="s">
        <v>5</v>
      </c>
      <c r="H7" s="2" t="s">
        <v>4</v>
      </c>
      <c r="L7" t="s">
        <v>26</v>
      </c>
    </row>
    <row r="8" spans="1:12" ht="20.100000000000001" customHeight="1" thickBot="1" x14ac:dyDescent="0.3">
      <c r="A8" s="22"/>
      <c r="B8" s="26"/>
      <c r="C8" s="28"/>
      <c r="D8" s="29">
        <f>B8/(C8+100)*100</f>
        <v>0</v>
      </c>
      <c r="E8" s="26"/>
      <c r="F8" s="23" t="e">
        <f>E8/D8%</f>
        <v>#DIV/0!</v>
      </c>
      <c r="G8" s="8">
        <f>D8-E8</f>
        <v>0</v>
      </c>
      <c r="H8" s="7"/>
      <c r="K8" s="21" t="s">
        <v>28</v>
      </c>
      <c r="L8" t="s">
        <v>76</v>
      </c>
    </row>
    <row r="9" spans="1:12" ht="20.100000000000001" customHeight="1" thickBot="1" x14ac:dyDescent="0.3">
      <c r="A9" s="22"/>
      <c r="B9" s="26"/>
      <c r="C9" s="28"/>
      <c r="D9" s="29">
        <f t="shared" ref="D9:D10" si="2">B9/(C9+100)*100</f>
        <v>0</v>
      </c>
      <c r="E9" s="26"/>
      <c r="F9" s="23" t="e">
        <f t="shared" ref="F9:F10" si="3">E9/D9%</f>
        <v>#DIV/0!</v>
      </c>
      <c r="G9" s="8">
        <f>D9-E9</f>
        <v>0</v>
      </c>
      <c r="H9" s="7"/>
      <c r="K9" s="21" t="s">
        <v>33</v>
      </c>
      <c r="L9" t="s">
        <v>77</v>
      </c>
    </row>
    <row r="10" spans="1:12" ht="20.100000000000001" customHeight="1" thickBot="1" x14ac:dyDescent="0.3">
      <c r="A10" s="22"/>
      <c r="B10" s="26"/>
      <c r="C10" s="28"/>
      <c r="D10" s="29">
        <f t="shared" si="2"/>
        <v>0</v>
      </c>
      <c r="E10" s="26"/>
      <c r="F10" s="23" t="e">
        <f t="shared" si="3"/>
        <v>#DIV/0!</v>
      </c>
      <c r="G10" s="8">
        <f>D10-E10</f>
        <v>0</v>
      </c>
      <c r="H10" s="7"/>
      <c r="K10" s="21" t="s">
        <v>37</v>
      </c>
      <c r="L10" t="s">
        <v>78</v>
      </c>
    </row>
    <row r="11" spans="1:12" ht="20.100000000000001" customHeight="1" thickBot="1" x14ac:dyDescent="0.3">
      <c r="A11" s="5" t="s">
        <v>21</v>
      </c>
      <c r="B11" s="25">
        <f>SUM(B8:B10)</f>
        <v>0</v>
      </c>
      <c r="C11" s="25"/>
      <c r="D11" s="6">
        <f>SUM(D8:D10)</f>
        <v>0</v>
      </c>
      <c r="E11" s="25">
        <f>SUM(E8:E10)</f>
        <v>0</v>
      </c>
      <c r="F11" s="7" t="e">
        <f t="shared" ref="F11" si="4">E11/D11%</f>
        <v>#DIV/0!</v>
      </c>
      <c r="G11" s="8">
        <f>SUM(G8:G10)</f>
        <v>0</v>
      </c>
      <c r="H11" s="30" t="e">
        <f>G11/D11%</f>
        <v>#DIV/0!</v>
      </c>
      <c r="I11" s="31"/>
      <c r="K11" s="21" t="s">
        <v>40</v>
      </c>
      <c r="L11" t="s">
        <v>35</v>
      </c>
    </row>
    <row r="12" spans="1:12" ht="20.100000000000001" customHeight="1" x14ac:dyDescent="0.25">
      <c r="K12" s="21" t="s">
        <v>43</v>
      </c>
      <c r="L12" t="s">
        <v>38</v>
      </c>
    </row>
    <row r="13" spans="1:12" ht="30" customHeight="1" thickBot="1" x14ac:dyDescent="0.3">
      <c r="A13" s="1" t="s">
        <v>54</v>
      </c>
      <c r="B13" s="24" t="s">
        <v>1</v>
      </c>
      <c r="C13" s="24" t="s">
        <v>71</v>
      </c>
      <c r="D13" s="2" t="s">
        <v>2</v>
      </c>
      <c r="E13" s="24" t="s">
        <v>3</v>
      </c>
      <c r="F13" s="2" t="s">
        <v>4</v>
      </c>
      <c r="G13" s="3" t="s">
        <v>5</v>
      </c>
      <c r="H13" s="2" t="s">
        <v>4</v>
      </c>
      <c r="K13" s="21" t="s">
        <v>45</v>
      </c>
      <c r="L13" t="s">
        <v>79</v>
      </c>
    </row>
    <row r="14" spans="1:12" ht="20.100000000000001" customHeight="1" thickBot="1" x14ac:dyDescent="0.3">
      <c r="A14" s="22"/>
      <c r="B14" s="26"/>
      <c r="C14" s="28"/>
      <c r="D14" s="29">
        <f>B14/(C14+100)*100</f>
        <v>0</v>
      </c>
      <c r="E14" s="26"/>
      <c r="F14" s="23" t="e">
        <f>E14/D14%</f>
        <v>#DIV/0!</v>
      </c>
      <c r="G14" s="8">
        <f>D14-E14</f>
        <v>0</v>
      </c>
      <c r="H14" s="7"/>
      <c r="K14" s="21" t="s">
        <v>80</v>
      </c>
      <c r="L14" t="s">
        <v>46</v>
      </c>
    </row>
    <row r="15" spans="1:12" ht="20.100000000000001" customHeight="1" thickBot="1" x14ac:dyDescent="0.3">
      <c r="A15" s="22"/>
      <c r="B15" s="26"/>
      <c r="C15" s="28"/>
      <c r="D15" s="29">
        <f t="shared" ref="D15:D16" si="5">B15/(C15+100)*100</f>
        <v>0</v>
      </c>
      <c r="E15" s="26"/>
      <c r="F15" s="23" t="e">
        <f t="shared" ref="F15:F16" si="6">E15/D15%</f>
        <v>#DIV/0!</v>
      </c>
      <c r="G15" s="8">
        <f>D15-E15</f>
        <v>0</v>
      </c>
      <c r="H15" s="7"/>
      <c r="K15" s="21" t="s">
        <v>81</v>
      </c>
      <c r="L15" t="s">
        <v>48</v>
      </c>
    </row>
    <row r="16" spans="1:12" ht="20.100000000000001" customHeight="1" thickBot="1" x14ac:dyDescent="0.3">
      <c r="A16" s="22"/>
      <c r="B16" s="26"/>
      <c r="C16" s="28"/>
      <c r="D16" s="29">
        <f t="shared" si="5"/>
        <v>0</v>
      </c>
      <c r="E16" s="26"/>
      <c r="F16" s="23" t="e">
        <f t="shared" si="6"/>
        <v>#DIV/0!</v>
      </c>
      <c r="G16" s="8">
        <f>D16-E16</f>
        <v>0</v>
      </c>
      <c r="H16" s="7"/>
    </row>
    <row r="17" spans="1:12" ht="20.100000000000001" customHeight="1" thickBot="1" x14ac:dyDescent="0.3">
      <c r="A17" s="5" t="s">
        <v>21</v>
      </c>
      <c r="B17" s="25">
        <f>SUM(B14:B16)</f>
        <v>0</v>
      </c>
      <c r="C17" s="25"/>
      <c r="D17" s="6">
        <f>SUM(D14:D16)</f>
        <v>0</v>
      </c>
      <c r="E17" s="25">
        <f>SUM(E14:E16)</f>
        <v>0</v>
      </c>
      <c r="F17" s="7" t="e">
        <f t="shared" ref="F17" si="7">E17/D17%</f>
        <v>#DIV/0!</v>
      </c>
      <c r="G17" s="8">
        <f>SUM(G14:G16)</f>
        <v>0</v>
      </c>
      <c r="H17" s="30" t="e">
        <f>G17/D17%</f>
        <v>#DIV/0!</v>
      </c>
      <c r="I17" s="31"/>
      <c r="L17" t="s">
        <v>82</v>
      </c>
    </row>
    <row r="18" spans="1:12" ht="20.100000000000001" customHeight="1" x14ac:dyDescent="0.25">
      <c r="L18" s="4" t="s">
        <v>83</v>
      </c>
    </row>
  </sheetData>
  <phoneticPr fontId="8" type="noConversion"/>
  <printOptions horizontalCentered="1"/>
  <pageMargins left="0.78740157480314965" right="0.78740157480314965" top="0.98425196850393704" bottom="0.78740157480314965" header="0.47244094488188981" footer="0.39370078740157483"/>
  <pageSetup paperSize="9" orientation="landscape" r:id="rId1"/>
  <headerFooter>
    <oddHeader>&amp;C&amp;"Century Gothic Fett,Fett"&amp;14&amp;K000000&amp;A</oddHeader>
    <oddFooter xml:space="preserve">&amp;L&amp;8&amp;K000000Stand: Januar 2021&amp;R&amp;8&amp;K000000© Edith Roebers – DIE WIRTESCHULE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7C52F-7A87-B540-A67E-113418BC8D19}">
  <dimension ref="A1:E20"/>
  <sheetViews>
    <sheetView tabSelected="1" zoomScale="118" workbookViewId="0">
      <selection activeCell="B20" sqref="B20"/>
    </sheetView>
  </sheetViews>
  <sheetFormatPr baseColWidth="10" defaultColWidth="10.8984375" defaultRowHeight="20.100000000000001" customHeight="1" x14ac:dyDescent="0.25"/>
  <cols>
    <col min="1" max="1" width="20.59765625" customWidth="1"/>
    <col min="2" max="4" width="10.59765625" customWidth="1"/>
  </cols>
  <sheetData>
    <row r="1" spans="1:5" ht="30" customHeight="1" x14ac:dyDescent="0.25">
      <c r="A1" s="1" t="s">
        <v>49</v>
      </c>
      <c r="B1" s="2" t="s">
        <v>50</v>
      </c>
      <c r="C1" s="2" t="s">
        <v>51</v>
      </c>
      <c r="D1" s="2" t="s">
        <v>52</v>
      </c>
    </row>
    <row r="2" spans="1:5" ht="20.100000000000001" customHeight="1" x14ac:dyDescent="0.25">
      <c r="A2" s="13" t="s">
        <v>0</v>
      </c>
      <c r="B2" s="17">
        <f>'DB Planen1'!D5*'DB Planen1'!I5</f>
        <v>0</v>
      </c>
      <c r="C2" s="17">
        <f>'DB Planen1'!E5*'DB Planen1'!I5</f>
        <v>0</v>
      </c>
      <c r="D2" s="17">
        <f>'DB Planen1'!G5*'DB Planen1'!I5</f>
        <v>0</v>
      </c>
    </row>
    <row r="3" spans="1:5" ht="20.100000000000001" customHeight="1" x14ac:dyDescent="0.25">
      <c r="A3" s="13" t="s">
        <v>53</v>
      </c>
      <c r="B3" s="17">
        <f>'DB Planen1'!D11*'DB Planen1'!I11</f>
        <v>0</v>
      </c>
      <c r="C3" s="17">
        <f>'DB Planen1'!E11*'DB Planen1'!I11</f>
        <v>0</v>
      </c>
      <c r="D3" s="17">
        <f>'DB Planen1'!G11*'DB Planen1'!I11</f>
        <v>0</v>
      </c>
    </row>
    <row r="4" spans="1:5" ht="20.100000000000001" customHeight="1" x14ac:dyDescent="0.25">
      <c r="A4" s="13" t="s">
        <v>54</v>
      </c>
      <c r="B4" s="17">
        <f>'DB Planen1'!D17*'DB Planen1'!I17</f>
        <v>0</v>
      </c>
      <c r="C4" s="17">
        <f>'DB Planen1'!E17*'DB Planen1'!I17</f>
        <v>0</v>
      </c>
      <c r="D4" s="17">
        <f>'DB Planen1'!G17*'DB Planen1'!I17</f>
        <v>0</v>
      </c>
    </row>
    <row r="5" spans="1:5" s="14" customFormat="1" ht="20.100000000000001" customHeight="1" x14ac:dyDescent="0.25">
      <c r="A5" s="1" t="s">
        <v>55</v>
      </c>
      <c r="B5" s="18">
        <f>SUM(B2:B4)</f>
        <v>0</v>
      </c>
      <c r="C5" s="18">
        <f t="shared" ref="C5:D5" si="0">SUM(C2:C4)</f>
        <v>0</v>
      </c>
      <c r="D5" s="18">
        <f t="shared" si="0"/>
        <v>0</v>
      </c>
    </row>
    <row r="6" spans="1:5" ht="20.100000000000001" customHeight="1" x14ac:dyDescent="0.25">
      <c r="D6" s="15">
        <f>B5-C5</f>
        <v>0</v>
      </c>
      <c r="E6" s="16" t="s">
        <v>56</v>
      </c>
    </row>
    <row r="8" spans="1:5" ht="20.100000000000001" customHeight="1" thickBot="1" x14ac:dyDescent="0.3">
      <c r="A8" s="36" t="s">
        <v>57</v>
      </c>
      <c r="B8" s="37"/>
    </row>
    <row r="9" spans="1:5" ht="20.100000000000001" customHeight="1" thickBot="1" x14ac:dyDescent="0.3">
      <c r="A9" s="22" t="s">
        <v>58</v>
      </c>
      <c r="B9" s="33"/>
      <c r="C9" s="21" t="s">
        <v>14</v>
      </c>
      <c r="D9" t="s">
        <v>59</v>
      </c>
    </row>
    <row r="10" spans="1:5" ht="20.100000000000001" customHeight="1" x14ac:dyDescent="0.25">
      <c r="A10" s="13" t="s">
        <v>60</v>
      </c>
      <c r="B10" s="32">
        <f>B5*B9</f>
        <v>0</v>
      </c>
      <c r="C10" s="21" t="s">
        <v>19</v>
      </c>
      <c r="D10" t="s">
        <v>61</v>
      </c>
    </row>
    <row r="11" spans="1:5" ht="20.100000000000001" customHeight="1" x14ac:dyDescent="0.25">
      <c r="A11" s="13" t="s">
        <v>62</v>
      </c>
      <c r="B11" s="19">
        <f>C5*B9</f>
        <v>0</v>
      </c>
      <c r="C11" s="21" t="s">
        <v>23</v>
      </c>
      <c r="D11" t="s">
        <v>63</v>
      </c>
    </row>
    <row r="12" spans="1:5" ht="20.100000000000001" customHeight="1" thickBot="1" x14ac:dyDescent="0.3">
      <c r="A12" s="13" t="s">
        <v>64</v>
      </c>
      <c r="B12" s="34">
        <f>B10-B11</f>
        <v>0</v>
      </c>
    </row>
    <row r="13" spans="1:5" ht="20.100000000000001" customHeight="1" thickBot="1" x14ac:dyDescent="0.3">
      <c r="A13" s="22" t="s">
        <v>65</v>
      </c>
      <c r="B13" s="33"/>
    </row>
    <row r="14" spans="1:5" ht="20.100000000000001" customHeight="1" x14ac:dyDescent="0.25">
      <c r="A14" s="13" t="s">
        <v>66</v>
      </c>
      <c r="B14" s="35">
        <f>B12-B13</f>
        <v>0</v>
      </c>
      <c r="C14" s="12" t="s">
        <v>84</v>
      </c>
    </row>
    <row r="17" spans="1:4" ht="20.100000000000001" customHeight="1" x14ac:dyDescent="0.25">
      <c r="A17" s="36" t="s">
        <v>67</v>
      </c>
      <c r="B17" s="38"/>
    </row>
    <row r="18" spans="1:4" ht="20.100000000000001" customHeight="1" x14ac:dyDescent="0.25">
      <c r="A18" s="13" t="s">
        <v>68</v>
      </c>
      <c r="B18" s="19">
        <f>B10</f>
        <v>0</v>
      </c>
    </row>
    <row r="19" spans="1:4" ht="20.100000000000001" customHeight="1" x14ac:dyDescent="0.25">
      <c r="A19" s="13" t="s">
        <v>69</v>
      </c>
      <c r="B19" s="19">
        <f>B18*1.19</f>
        <v>0</v>
      </c>
    </row>
    <row r="20" spans="1:4" ht="20.100000000000001" customHeight="1" x14ac:dyDescent="0.25">
      <c r="A20" s="13" t="s">
        <v>9</v>
      </c>
      <c r="B20" s="19" t="e">
        <f>B19/B9/('DB Planen1'!I5+'DB Planen1'!I11+'DB Planen1'!I17)</f>
        <v>#DIV/0!</v>
      </c>
      <c r="C20" s="21" t="s">
        <v>28</v>
      </c>
      <c r="D20" t="s">
        <v>70</v>
      </c>
    </row>
  </sheetData>
  <mergeCells count="2">
    <mergeCell ref="A8:B8"/>
    <mergeCell ref="A17:B17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horizontalDpi="0" verticalDpi="0"/>
  <headerFooter>
    <oddFooter xml:space="preserve">&amp;L&amp;8&amp;K000000Stand: Januar 2021&amp;R&amp;8&amp;K000000© Edith Roebers – DIE WIRTESCHULE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55F5B-38BE-4202-B873-27E530C539F6}">
  <dimension ref="A1:L18"/>
  <sheetViews>
    <sheetView workbookViewId="0"/>
  </sheetViews>
  <sheetFormatPr baseColWidth="10" defaultColWidth="10.8984375" defaultRowHeight="20.100000000000001" customHeight="1" x14ac:dyDescent="0.25"/>
  <cols>
    <col min="1" max="1" width="20.59765625" style="4" customWidth="1"/>
    <col min="2" max="2" width="10.59765625" style="4" customWidth="1"/>
    <col min="3" max="3" width="5.59765625" style="4" customWidth="1"/>
    <col min="4" max="5" width="10.59765625" style="4" customWidth="1"/>
    <col min="6" max="6" width="5.8984375" style="4" customWidth="1"/>
    <col min="7" max="7" width="10.59765625" style="4" customWidth="1"/>
    <col min="8" max="8" width="5.8984375" style="4" customWidth="1"/>
    <col min="9" max="9" width="10.8984375" style="4"/>
    <col min="10" max="10" width="14.8984375" style="4" customWidth="1"/>
    <col min="11" max="11" width="10.8984375" style="9"/>
    <col min="12" max="12" width="85.09765625" style="4" customWidth="1"/>
    <col min="13" max="16384" width="10.8984375" style="4"/>
  </cols>
  <sheetData>
    <row r="1" spans="1:12" ht="30" customHeight="1" thickBot="1" x14ac:dyDescent="0.3">
      <c r="A1" s="1" t="s">
        <v>0</v>
      </c>
      <c r="B1" s="24" t="s">
        <v>1</v>
      </c>
      <c r="C1" s="24" t="s">
        <v>71</v>
      </c>
      <c r="D1" s="2" t="s">
        <v>2</v>
      </c>
      <c r="E1" s="24" t="s">
        <v>3</v>
      </c>
      <c r="F1" s="2" t="s">
        <v>4</v>
      </c>
      <c r="G1" s="3" t="s">
        <v>5</v>
      </c>
      <c r="H1" s="2" t="s">
        <v>4</v>
      </c>
      <c r="I1" s="3" t="s">
        <v>12</v>
      </c>
      <c r="J1" s="11"/>
    </row>
    <row r="2" spans="1:12" ht="20.100000000000001" customHeight="1" thickBot="1" x14ac:dyDescent="0.3">
      <c r="A2" s="22" t="s">
        <v>13</v>
      </c>
      <c r="B2" s="26"/>
      <c r="C2" s="28"/>
      <c r="D2" s="29"/>
      <c r="E2" s="26"/>
      <c r="F2" s="23"/>
      <c r="G2" s="8"/>
      <c r="H2" s="7"/>
      <c r="K2" s="9" t="s">
        <v>14</v>
      </c>
      <c r="L2" s="4" t="s">
        <v>15</v>
      </c>
    </row>
    <row r="3" spans="1:12" ht="20.100000000000001" customHeight="1" thickBot="1" x14ac:dyDescent="0.3">
      <c r="A3" s="22" t="s">
        <v>16</v>
      </c>
      <c r="B3" s="26"/>
      <c r="C3" s="28"/>
      <c r="D3" s="29"/>
      <c r="E3" s="26"/>
      <c r="F3" s="23"/>
      <c r="G3" s="8"/>
      <c r="H3" s="7"/>
      <c r="L3" t="s">
        <v>72</v>
      </c>
    </row>
    <row r="4" spans="1:12" ht="20.100000000000001" customHeight="1" thickBot="1" x14ac:dyDescent="0.3">
      <c r="A4" s="22" t="s">
        <v>73</v>
      </c>
      <c r="B4" s="27"/>
      <c r="C4" s="28"/>
      <c r="D4" s="29"/>
      <c r="E4" s="26"/>
      <c r="F4" s="23"/>
      <c r="G4" s="8"/>
      <c r="H4" s="7"/>
      <c r="K4" s="9" t="s">
        <v>19</v>
      </c>
      <c r="L4" t="s">
        <v>74</v>
      </c>
    </row>
    <row r="5" spans="1:12" ht="20.100000000000001" customHeight="1" thickBot="1" x14ac:dyDescent="0.3">
      <c r="A5" s="5" t="s">
        <v>21</v>
      </c>
      <c r="B5" s="25"/>
      <c r="C5" s="25"/>
      <c r="D5" s="6"/>
      <c r="E5" s="25"/>
      <c r="F5" s="7"/>
      <c r="G5" s="8"/>
      <c r="H5" s="30"/>
      <c r="I5" s="31"/>
      <c r="L5" s="12" t="s">
        <v>22</v>
      </c>
    </row>
    <row r="6" spans="1:12" ht="20.100000000000001" customHeight="1" x14ac:dyDescent="0.25">
      <c r="K6" s="9" t="s">
        <v>23</v>
      </c>
      <c r="L6" t="s">
        <v>75</v>
      </c>
    </row>
    <row r="7" spans="1:12" ht="30" customHeight="1" thickBot="1" x14ac:dyDescent="0.3">
      <c r="A7" s="1" t="s">
        <v>53</v>
      </c>
      <c r="B7" s="24" t="s">
        <v>1</v>
      </c>
      <c r="C7" s="24" t="s">
        <v>71</v>
      </c>
      <c r="D7" s="2" t="s">
        <v>2</v>
      </c>
      <c r="E7" s="24" t="s">
        <v>3</v>
      </c>
      <c r="F7" s="2" t="s">
        <v>4</v>
      </c>
      <c r="G7" s="3" t="s">
        <v>5</v>
      </c>
      <c r="H7" s="2" t="s">
        <v>4</v>
      </c>
      <c r="L7" t="s">
        <v>26</v>
      </c>
    </row>
    <row r="8" spans="1:12" ht="20.100000000000001" customHeight="1" thickBot="1" x14ac:dyDescent="0.3">
      <c r="A8" s="22" t="s">
        <v>13</v>
      </c>
      <c r="B8" s="26"/>
      <c r="C8" s="28"/>
      <c r="D8" s="29"/>
      <c r="E8" s="26"/>
      <c r="F8" s="23"/>
      <c r="G8" s="8"/>
      <c r="H8" s="7"/>
      <c r="K8" s="21" t="s">
        <v>28</v>
      </c>
      <c r="L8" t="s">
        <v>76</v>
      </c>
    </row>
    <row r="9" spans="1:12" ht="20.100000000000001" customHeight="1" thickBot="1" x14ac:dyDescent="0.3">
      <c r="A9" s="22" t="s">
        <v>16</v>
      </c>
      <c r="B9" s="26"/>
      <c r="C9" s="28"/>
      <c r="D9" s="29"/>
      <c r="E9" s="26"/>
      <c r="F9" s="23"/>
      <c r="G9" s="8"/>
      <c r="H9" s="7"/>
      <c r="K9" s="21" t="s">
        <v>33</v>
      </c>
      <c r="L9" t="s">
        <v>77</v>
      </c>
    </row>
    <row r="10" spans="1:12" ht="20.100000000000001" customHeight="1" thickBot="1" x14ac:dyDescent="0.3">
      <c r="A10" s="22" t="s">
        <v>73</v>
      </c>
      <c r="B10" s="26"/>
      <c r="C10" s="28"/>
      <c r="D10" s="29"/>
      <c r="E10" s="26"/>
      <c r="F10" s="23"/>
      <c r="G10" s="8"/>
      <c r="H10" s="7"/>
      <c r="K10" s="21" t="s">
        <v>37</v>
      </c>
      <c r="L10" t="s">
        <v>78</v>
      </c>
    </row>
    <row r="11" spans="1:12" ht="20.100000000000001" customHeight="1" thickBot="1" x14ac:dyDescent="0.3">
      <c r="A11" s="5" t="s">
        <v>21</v>
      </c>
      <c r="B11" s="25"/>
      <c r="C11" s="25"/>
      <c r="D11" s="6"/>
      <c r="E11" s="25"/>
      <c r="F11" s="7"/>
      <c r="G11" s="8"/>
      <c r="H11" s="30"/>
      <c r="I11" s="31"/>
      <c r="K11" s="21" t="s">
        <v>40</v>
      </c>
      <c r="L11" t="s">
        <v>35</v>
      </c>
    </row>
    <row r="12" spans="1:12" ht="20.100000000000001" customHeight="1" x14ac:dyDescent="0.25">
      <c r="K12" s="21" t="s">
        <v>43</v>
      </c>
      <c r="L12" t="s">
        <v>38</v>
      </c>
    </row>
    <row r="13" spans="1:12" ht="30" customHeight="1" thickBot="1" x14ac:dyDescent="0.3">
      <c r="A13" s="1" t="s">
        <v>54</v>
      </c>
      <c r="B13" s="24" t="s">
        <v>1</v>
      </c>
      <c r="C13" s="24" t="s">
        <v>71</v>
      </c>
      <c r="D13" s="2" t="s">
        <v>2</v>
      </c>
      <c r="E13" s="24" t="s">
        <v>3</v>
      </c>
      <c r="F13" s="2" t="s">
        <v>4</v>
      </c>
      <c r="G13" s="3" t="s">
        <v>5</v>
      </c>
      <c r="H13" s="2" t="s">
        <v>4</v>
      </c>
      <c r="K13" s="21" t="s">
        <v>45</v>
      </c>
      <c r="L13" t="s">
        <v>79</v>
      </c>
    </row>
    <row r="14" spans="1:12" ht="20.100000000000001" customHeight="1" thickBot="1" x14ac:dyDescent="0.3">
      <c r="A14" s="22" t="s">
        <v>13</v>
      </c>
      <c r="B14" s="26"/>
      <c r="C14" s="28"/>
      <c r="D14" s="29"/>
      <c r="E14" s="26"/>
      <c r="F14" s="23"/>
      <c r="G14" s="8"/>
      <c r="H14" s="7"/>
      <c r="K14" s="21" t="s">
        <v>80</v>
      </c>
      <c r="L14" t="s">
        <v>46</v>
      </c>
    </row>
    <row r="15" spans="1:12" ht="20.100000000000001" customHeight="1" thickBot="1" x14ac:dyDescent="0.3">
      <c r="A15" s="22" t="s">
        <v>16</v>
      </c>
      <c r="B15" s="26"/>
      <c r="C15" s="28"/>
      <c r="D15" s="29"/>
      <c r="E15" s="26"/>
      <c r="F15" s="23"/>
      <c r="G15" s="8"/>
      <c r="H15" s="7"/>
      <c r="K15" s="21" t="s">
        <v>81</v>
      </c>
      <c r="L15" t="s">
        <v>48</v>
      </c>
    </row>
    <row r="16" spans="1:12" ht="20.100000000000001" customHeight="1" thickBot="1" x14ac:dyDescent="0.3">
      <c r="A16" s="22" t="s">
        <v>73</v>
      </c>
      <c r="B16" s="26"/>
      <c r="C16" s="28"/>
      <c r="D16" s="29"/>
      <c r="E16" s="26"/>
      <c r="F16" s="23"/>
      <c r="G16" s="8"/>
      <c r="H16" s="7"/>
    </row>
    <row r="17" spans="1:12" ht="20.100000000000001" customHeight="1" thickBot="1" x14ac:dyDescent="0.3">
      <c r="A17" s="5" t="s">
        <v>21</v>
      </c>
      <c r="B17" s="25"/>
      <c r="C17" s="25"/>
      <c r="D17" s="6"/>
      <c r="E17" s="25"/>
      <c r="F17" s="7"/>
      <c r="G17" s="8"/>
      <c r="H17" s="30"/>
      <c r="I17" s="31"/>
      <c r="L17" t="s">
        <v>82</v>
      </c>
    </row>
    <row r="18" spans="1:12" ht="20.100000000000001" customHeight="1" x14ac:dyDescent="0.25">
      <c r="L18" s="4" t="s">
        <v>83</v>
      </c>
    </row>
  </sheetData>
  <printOptions horizontalCentered="1"/>
  <pageMargins left="0.78740157480314965" right="0.78740157480314965" top="0.98425196850393704" bottom="0.78740157480314965" header="0.47244094488188981" footer="0.39370078740157483"/>
  <pageSetup paperSize="9" orientation="landscape" r:id="rId1"/>
  <headerFooter>
    <oddHeader>&amp;C&amp;"Century Gothic Fett,Fett"&amp;14&amp;K000000&amp;A</oddHeader>
    <oddFooter xml:space="preserve">&amp;L&amp;8&amp;K000000Stand: Januar 2021&amp;R&amp;8&amp;K000000© Edith Roebers – DIE WIRTESCHULE </oddFooter>
  </headerFooter>
  <colBreaks count="1" manualBreakCount="1">
    <brk id="10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025F6-6966-48C5-AB00-8EB8F2928EA5}">
  <dimension ref="A1:F21"/>
  <sheetViews>
    <sheetView zoomScale="118" workbookViewId="0">
      <selection activeCell="C14" sqref="C14"/>
    </sheetView>
  </sheetViews>
  <sheetFormatPr baseColWidth="10" defaultColWidth="10.8984375" defaultRowHeight="20.100000000000001" customHeight="1" x14ac:dyDescent="0.25"/>
  <cols>
    <col min="1" max="1" width="20.59765625" customWidth="1"/>
    <col min="2" max="4" width="10.59765625" customWidth="1"/>
  </cols>
  <sheetData>
    <row r="1" spans="1:6" ht="30" customHeight="1" x14ac:dyDescent="0.25">
      <c r="A1" s="1" t="s">
        <v>49</v>
      </c>
      <c r="B1" s="2" t="s">
        <v>50</v>
      </c>
      <c r="C1" s="2" t="s">
        <v>51</v>
      </c>
      <c r="D1" s="2" t="s">
        <v>52</v>
      </c>
    </row>
    <row r="2" spans="1:6" ht="20.100000000000001" customHeight="1" x14ac:dyDescent="0.25">
      <c r="A2" s="13" t="s">
        <v>0</v>
      </c>
      <c r="B2" s="17"/>
      <c r="C2" s="17"/>
      <c r="D2" s="17"/>
      <c r="E2" s="21" t="s">
        <v>14</v>
      </c>
      <c r="F2" t="s">
        <v>85</v>
      </c>
    </row>
    <row r="3" spans="1:6" ht="20.100000000000001" customHeight="1" x14ac:dyDescent="0.25">
      <c r="A3" s="13" t="s">
        <v>53</v>
      </c>
      <c r="B3" s="17"/>
      <c r="C3" s="17"/>
      <c r="D3" s="17"/>
      <c r="E3" s="21"/>
      <c r="F3" t="s">
        <v>86</v>
      </c>
    </row>
    <row r="4" spans="1:6" ht="20.100000000000001" customHeight="1" x14ac:dyDescent="0.25">
      <c r="A4" s="13" t="s">
        <v>54</v>
      </c>
      <c r="B4" s="17"/>
      <c r="C4" s="17"/>
      <c r="D4" s="17"/>
      <c r="E4" s="21" t="s">
        <v>19</v>
      </c>
      <c r="F4" t="s">
        <v>87</v>
      </c>
    </row>
    <row r="5" spans="1:6" s="14" customFormat="1" ht="20.100000000000001" customHeight="1" x14ac:dyDescent="0.25">
      <c r="A5" s="1" t="s">
        <v>55</v>
      </c>
      <c r="B5" s="18"/>
      <c r="C5" s="18"/>
      <c r="D5" s="18"/>
    </row>
    <row r="6" spans="1:6" ht="20.100000000000001" customHeight="1" x14ac:dyDescent="0.25">
      <c r="D6" s="15"/>
      <c r="E6" s="16" t="s">
        <v>56</v>
      </c>
    </row>
    <row r="8" spans="1:6" ht="20.100000000000001" customHeight="1" thickBot="1" x14ac:dyDescent="0.3">
      <c r="A8" s="36" t="s">
        <v>57</v>
      </c>
      <c r="B8" s="37"/>
    </row>
    <row r="9" spans="1:6" ht="20.100000000000001" customHeight="1" thickBot="1" x14ac:dyDescent="0.3">
      <c r="A9" s="22" t="s">
        <v>58</v>
      </c>
      <c r="B9" s="33"/>
      <c r="C9" s="21" t="s">
        <v>23</v>
      </c>
      <c r="D9" t="s">
        <v>88</v>
      </c>
    </row>
    <row r="10" spans="1:6" ht="20.100000000000001" customHeight="1" x14ac:dyDescent="0.25">
      <c r="A10" s="13" t="s">
        <v>60</v>
      </c>
      <c r="B10" s="32"/>
      <c r="C10" s="21" t="s">
        <v>28</v>
      </c>
      <c r="D10" t="s">
        <v>89</v>
      </c>
    </row>
    <row r="11" spans="1:6" ht="20.100000000000001" customHeight="1" x14ac:dyDescent="0.25">
      <c r="A11" s="13" t="s">
        <v>62</v>
      </c>
      <c r="B11" s="19"/>
      <c r="C11" s="21" t="s">
        <v>33</v>
      </c>
      <c r="D11" t="s">
        <v>90</v>
      </c>
    </row>
    <row r="12" spans="1:6" ht="20.100000000000001" customHeight="1" thickBot="1" x14ac:dyDescent="0.3">
      <c r="A12" s="13" t="s">
        <v>64</v>
      </c>
      <c r="B12" s="34"/>
      <c r="C12" s="21" t="s">
        <v>37</v>
      </c>
      <c r="D12" t="s">
        <v>91</v>
      </c>
    </row>
    <row r="13" spans="1:6" ht="20.100000000000001" customHeight="1" thickBot="1" x14ac:dyDescent="0.3">
      <c r="A13" s="22" t="s">
        <v>65</v>
      </c>
      <c r="B13" s="33"/>
      <c r="C13" s="21" t="s">
        <v>40</v>
      </c>
      <c r="D13" t="s">
        <v>92</v>
      </c>
    </row>
    <row r="14" spans="1:6" ht="20.100000000000001" customHeight="1" x14ac:dyDescent="0.25">
      <c r="A14" s="13" t="s">
        <v>66</v>
      </c>
      <c r="B14" s="35"/>
      <c r="C14" s="21" t="s">
        <v>93</v>
      </c>
      <c r="D14" t="s">
        <v>94</v>
      </c>
    </row>
    <row r="15" spans="1:6" ht="20.100000000000001" customHeight="1" x14ac:dyDescent="0.25">
      <c r="C15" s="21"/>
    </row>
    <row r="17" spans="1:4" ht="20.100000000000001" customHeight="1" x14ac:dyDescent="0.25">
      <c r="A17" s="36" t="s">
        <v>67</v>
      </c>
      <c r="B17" s="38"/>
    </row>
    <row r="18" spans="1:4" ht="20.100000000000001" customHeight="1" x14ac:dyDescent="0.25">
      <c r="A18" s="13" t="s">
        <v>68</v>
      </c>
      <c r="B18" s="19"/>
      <c r="C18" s="21" t="s">
        <v>45</v>
      </c>
      <c r="D18" t="s">
        <v>95</v>
      </c>
    </row>
    <row r="19" spans="1:4" ht="20.100000000000001" customHeight="1" x14ac:dyDescent="0.25">
      <c r="A19" s="13" t="s">
        <v>69</v>
      </c>
      <c r="B19" s="19"/>
      <c r="C19" s="21" t="s">
        <v>80</v>
      </c>
      <c r="D19" t="s">
        <v>96</v>
      </c>
    </row>
    <row r="20" spans="1:4" ht="20.100000000000001" customHeight="1" x14ac:dyDescent="0.25">
      <c r="A20" s="13" t="s">
        <v>9</v>
      </c>
      <c r="B20" s="19"/>
      <c r="C20" s="21" t="s">
        <v>81</v>
      </c>
      <c r="D20" t="s">
        <v>97</v>
      </c>
    </row>
    <row r="21" spans="1:4" ht="20.100000000000001" customHeight="1" x14ac:dyDescent="0.25">
      <c r="C21" s="21" t="s">
        <v>98</v>
      </c>
      <c r="D21" t="s">
        <v>99</v>
      </c>
    </row>
  </sheetData>
  <mergeCells count="2">
    <mergeCell ref="A8:B8"/>
    <mergeCell ref="A17:B17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Footer xml:space="preserve">&amp;L&amp;8&amp;K000000Stand: Januar 2021&amp;R&amp;8&amp;K000000© Edith Roebers – DIE WIRTESCHULE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490A4E1139C79409B302BD5CB977E5E" ma:contentTypeVersion="17" ma:contentTypeDescription="Ein neues Dokument erstellen." ma:contentTypeScope="" ma:versionID="622a1d99b51506b3bb9c09f4175bde81">
  <xsd:schema xmlns:xsd="http://www.w3.org/2001/XMLSchema" xmlns:xs="http://www.w3.org/2001/XMLSchema" xmlns:p="http://schemas.microsoft.com/office/2006/metadata/properties" xmlns:ns2="95abc15b-403f-4d7f-897b-14482879aa67" xmlns:ns3="e7096edc-5501-4ec8-b2d7-86c03ff93b3d" targetNamespace="http://schemas.microsoft.com/office/2006/metadata/properties" ma:root="true" ma:fieldsID="b5b0a69754b7acc14653d996374e5b19" ns2:_="" ns3:_="">
    <xsd:import namespace="95abc15b-403f-4d7f-897b-14482879aa67"/>
    <xsd:import namespace="e7096edc-5501-4ec8-b2d7-86c03ff93b3d"/>
    <xsd:element name="properties">
      <xsd:complexType>
        <xsd:sequence>
          <xsd:element name="documentManagement">
            <xsd:complexType>
              <xsd:all>
                <xsd:element ref="ns2:Rechnungs_x002d_Datum" minOccurs="0"/>
                <xsd:element ref="ns2:Kunden" minOccurs="0"/>
                <xsd:element ref="ns2:Rechnungsbetrag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abc15b-403f-4d7f-897b-14482879aa67" elementFormDefault="qualified">
    <xsd:import namespace="http://schemas.microsoft.com/office/2006/documentManagement/types"/>
    <xsd:import namespace="http://schemas.microsoft.com/office/infopath/2007/PartnerControls"/>
    <xsd:element name="Rechnungs_x002d_Datum" ma:index="2" nillable="true" ma:displayName="Rechnungs-Datum" ma:format="DateOnly" ma:internalName="Rechnungs_x002d_Datum">
      <xsd:simpleType>
        <xsd:restriction base="dms:DateTime"/>
      </xsd:simpleType>
    </xsd:element>
    <xsd:element name="Kunden" ma:index="3" nillable="true" ma:displayName="Kunden" ma:default="Schlecker" ma:format="Dropdown" ma:internalName="Kunden">
      <xsd:simpleType>
        <xsd:restriction base="dms:Choice">
          <xsd:enumeration value="Schlecker"/>
          <xsd:enumeration value="Wesche"/>
        </xsd:restriction>
      </xsd:simpleType>
    </xsd:element>
    <xsd:element name="Rechnungsbetrag" ma:index="4" nillable="true" ma:displayName="Rechnungsbetrag" ma:LCID="1031" ma:internalName="Rechnungsbetrag">
      <xsd:simpleType>
        <xsd:restriction base="dms:Currency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ildmarkierungen" ma:readOnly="false" ma:fieldId="{5cf76f15-5ced-4ddc-b409-7134ff3c332f}" ma:taxonomyMulti="true" ma:sspId="58119cb9-1738-4ad0-9fd0-b756e65dbd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096edc-5501-4ec8-b2d7-86c03ff93b3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90ddc9e1-bd48-4026-b524-b77f4e34877c}" ma:internalName="TaxCatchAll" ma:showField="CatchAllData" ma:web="e7096edc-5501-4ec8-b2d7-86c03ff93b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Inhaltstyp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hnungs_x002d_Datum xmlns="95abc15b-403f-4d7f-897b-14482879aa67" xsi:nil="true"/>
    <Rechnungsbetrag xmlns="95abc15b-403f-4d7f-897b-14482879aa67" xsi:nil="true"/>
    <Kunden xmlns="95abc15b-403f-4d7f-897b-14482879aa67">Schlecker</Kunden>
    <lcf76f155ced4ddcb4097134ff3c332f xmlns="95abc15b-403f-4d7f-897b-14482879aa67">
      <Terms xmlns="http://schemas.microsoft.com/office/infopath/2007/PartnerControls"/>
    </lcf76f155ced4ddcb4097134ff3c332f>
    <TaxCatchAll xmlns="e7096edc-5501-4ec8-b2d7-86c03ff93b3d" xsi:nil="true"/>
  </documentManagement>
</p:properties>
</file>

<file path=customXml/itemProps1.xml><?xml version="1.0" encoding="utf-8"?>
<ds:datastoreItem xmlns:ds="http://schemas.openxmlformats.org/officeDocument/2006/customXml" ds:itemID="{DE548BF9-BF64-4B70-9D9D-D2DAC971B15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5FBF60D-1320-4FBF-9411-54266F0B56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abc15b-403f-4d7f-897b-14482879aa67"/>
    <ds:schemaRef ds:uri="e7096edc-5501-4ec8-b2d7-86c03ff93b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77ECE88-C9EE-49B7-8516-02A63A340B60}">
  <ds:schemaRefs>
    <ds:schemaRef ds:uri="http://schemas.microsoft.com/office/2006/metadata/properties"/>
    <ds:schemaRef ds:uri="http://schemas.microsoft.com/office/infopath/2007/PartnerControls"/>
    <ds:schemaRef ds:uri="95abc15b-403f-4d7f-897b-14482879aa67"/>
    <ds:schemaRef ds:uri="e7096edc-5501-4ec8-b2d7-86c03ff93b3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Einfluss auf den DB</vt:lpstr>
      <vt:lpstr>DB Planen1 Beispiel</vt:lpstr>
      <vt:lpstr>DB Planen2 Beispiel</vt:lpstr>
      <vt:lpstr>DB Planen1</vt:lpstr>
      <vt:lpstr>DB Planen2</vt:lpstr>
      <vt:lpstr>DB Planen1 ohne Formeln</vt:lpstr>
      <vt:lpstr>DB Planen2 ohne Formeln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Edith</dc:creator>
  <cp:keywords/>
  <dc:description/>
  <cp:lastModifiedBy>Edith Roebers</cp:lastModifiedBy>
  <cp:revision/>
  <dcterms:created xsi:type="dcterms:W3CDTF">2020-04-05T05:23:06Z</dcterms:created>
  <dcterms:modified xsi:type="dcterms:W3CDTF">2026-06-15T16:09:42Z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0x0101006490A4E1139C79409B302BD5CB977E5E</vt:lpwstr>
  </property>
  <property fmtid="{D5CDD505-2E9C-101B-9397-08002B2CF9AE}" pid="3" name="Order">
    <vt:r8>222500</vt:r8>
  </property>
  <property fmtid="{D5CDD505-2E9C-101B-9397-08002B2CF9AE}" pid="4" name="_ExtendedDescription">
    <vt:lpwstr/>
  </property>
  <property fmtid="{D5CDD505-2E9C-101B-9397-08002B2CF9AE}" pid="5" name="_ColorTag">
    <vt:lpwstr/>
  </property>
  <property fmtid="{D5CDD505-2E9C-101B-9397-08002B2CF9AE}" pid="6" name="TriggerFlowInfo">
    <vt:lpwstr/>
  </property>
  <property fmtid="{D5CDD505-2E9C-101B-9397-08002B2CF9AE}" pid="7" name="_ColorHex">
    <vt:lpwstr/>
  </property>
  <property fmtid="{D5CDD505-2E9C-101B-9397-08002B2CF9AE}" pid="8" name="_Emoji">
    <vt:lpwstr/>
  </property>
  <property fmtid="{D5CDD505-2E9C-101B-9397-08002B2CF9AE}" pid="9" name="ComplianceAssetId">
    <vt:lpwstr/>
  </property>
  <property fmtid="{D5CDD505-2E9C-101B-9397-08002B2CF9AE}" pid="10" name="MediaServiceImageTags">
    <vt:lpwstr/>
  </property>
</Properties>
</file>